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T:\RESEARCH\Forms &amp; Templates\Pre-Award\Budget Templates\"/>
    </mc:Choice>
  </mc:AlternateContent>
  <xr:revisionPtr revIDLastSave="0" documentId="13_ncr:1_{1EFCF89F-42F5-47CC-BE60-1C3D9A3210FE}" xr6:coauthVersionLast="47" xr6:coauthVersionMax="47" xr10:uidLastSave="{00000000-0000-0000-0000-000000000000}"/>
  <bookViews>
    <workbookView xWindow="-108" yWindow="-108" windowWidth="41496" windowHeight="16776" xr2:uid="{00000000-000D-0000-FFFF-FFFF00000000}"/>
  </bookViews>
  <sheets>
    <sheet name="Year 1" sheetId="2" r:id="rId1"/>
    <sheet name="Year 2" sheetId="7" r:id="rId2"/>
    <sheet name="Year 3" sheetId="8" r:id="rId3"/>
    <sheet name="Year 4" sheetId="9" r:id="rId4"/>
    <sheet name="Year 5" sheetId="10" r:id="rId5"/>
    <sheet name="Project Totals" sheetId="1" r:id="rId6"/>
    <sheet name="Salary Calculator" sheetId="14" r:id="rId7"/>
    <sheet name="Travel Calculator" sheetId="13" r:id="rId8"/>
  </sheets>
  <definedNames>
    <definedName name="_xlnm.Print_Area" localSheetId="5">'Project Totals'!$A$1:$O$65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0" l="1"/>
  <c r="B4" i="2"/>
  <c r="G64" i="10"/>
  <c r="G63" i="10"/>
  <c r="G62" i="10"/>
  <c r="G61" i="10"/>
  <c r="G60" i="10"/>
  <c r="G64" i="9"/>
  <c r="G63" i="9"/>
  <c r="G62" i="9"/>
  <c r="G61" i="9"/>
  <c r="G60" i="9"/>
  <c r="G64" i="8"/>
  <c r="G63" i="8"/>
  <c r="G62" i="8"/>
  <c r="G61" i="8"/>
  <c r="G60" i="8"/>
  <c r="G64" i="7"/>
  <c r="G63" i="7"/>
  <c r="G62" i="7"/>
  <c r="G61" i="7"/>
  <c r="G60" i="7"/>
  <c r="G64" i="2"/>
  <c r="G63" i="2"/>
  <c r="G62" i="2"/>
  <c r="G61" i="2"/>
  <c r="G60" i="2"/>
  <c r="H78" i="10" l="1"/>
  <c r="M43" i="1"/>
  <c r="M42" i="1"/>
  <c r="M41" i="1"/>
  <c r="M40" i="1"/>
  <c r="A17" i="1" l="1"/>
  <c r="A16" i="1"/>
  <c r="A15" i="1"/>
  <c r="A14" i="1"/>
  <c r="A13" i="1"/>
  <c r="A10" i="10" l="1"/>
  <c r="A13" i="10"/>
  <c r="A12" i="10"/>
  <c r="A11" i="10"/>
  <c r="A9" i="10"/>
  <c r="A13" i="9"/>
  <c r="A11" i="9"/>
  <c r="A12" i="9"/>
  <c r="A10" i="9"/>
  <c r="A9" i="9"/>
  <c r="A13" i="8"/>
  <c r="A12" i="8"/>
  <c r="A11" i="8"/>
  <c r="A10" i="8"/>
  <c r="A9" i="8"/>
  <c r="A13" i="7"/>
  <c r="A12" i="7"/>
  <c r="A11" i="7"/>
  <c r="A10" i="7"/>
  <c r="A9" i="7"/>
  <c r="F103" i="2" l="1"/>
  <c r="F103" i="7"/>
  <c r="F103" i="8"/>
  <c r="F103" i="9"/>
  <c r="F103" i="10"/>
  <c r="T7" i="13" l="1"/>
  <c r="T6" i="13"/>
  <c r="S7" i="13"/>
  <c r="S6" i="13"/>
  <c r="R7" i="13"/>
  <c r="R6" i="13"/>
  <c r="Q7" i="13"/>
  <c r="Q6" i="13"/>
  <c r="P7" i="13"/>
  <c r="P6" i="13"/>
  <c r="P3" i="13"/>
  <c r="U6" i="13" l="1"/>
  <c r="U7" i="13"/>
  <c r="H103" i="10"/>
  <c r="H77" i="10"/>
  <c r="H70" i="10"/>
  <c r="H71" i="10"/>
  <c r="H72" i="10"/>
  <c r="H73" i="10"/>
  <c r="H69" i="10"/>
  <c r="G95" i="9"/>
  <c r="H78" i="9"/>
  <c r="H77" i="9"/>
  <c r="H70" i="9"/>
  <c r="H71" i="9"/>
  <c r="H72" i="9"/>
  <c r="H73" i="9"/>
  <c r="H69" i="9"/>
  <c r="H82" i="8"/>
  <c r="F82" i="8"/>
  <c r="H78" i="8"/>
  <c r="H77" i="8"/>
  <c r="H70" i="8"/>
  <c r="H71" i="8"/>
  <c r="H72" i="8"/>
  <c r="H73" i="8"/>
  <c r="H69" i="8"/>
  <c r="H78" i="7"/>
  <c r="H77" i="7"/>
  <c r="H70" i="7"/>
  <c r="H71" i="7"/>
  <c r="H72" i="7"/>
  <c r="H73" i="7"/>
  <c r="H69" i="7"/>
  <c r="H78" i="2"/>
  <c r="H77" i="2"/>
  <c r="H70" i="2"/>
  <c r="H71" i="2"/>
  <c r="H72" i="2"/>
  <c r="H73" i="2"/>
  <c r="H69" i="2"/>
  <c r="F4" i="14" l="1"/>
  <c r="E4" i="14"/>
  <c r="G4" i="14" s="1"/>
  <c r="J16" i="13"/>
  <c r="L16" i="13" s="1"/>
  <c r="J15" i="13"/>
  <c r="L15" i="13" s="1"/>
  <c r="J14" i="13"/>
  <c r="L14" i="13" s="1"/>
  <c r="J13" i="13"/>
  <c r="L13" i="13" s="1"/>
  <c r="J12" i="13"/>
  <c r="L12" i="13" s="1"/>
  <c r="J11" i="13"/>
  <c r="L11" i="13" s="1"/>
  <c r="J10" i="13"/>
  <c r="L10" i="13" s="1"/>
  <c r="J9" i="13"/>
  <c r="L9" i="13" s="1"/>
  <c r="J8" i="13"/>
  <c r="L8" i="13" s="1"/>
  <c r="J7" i="13"/>
  <c r="L7" i="13" s="1"/>
  <c r="J6" i="13"/>
  <c r="L6" i="13" s="1"/>
  <c r="U3" i="13"/>
  <c r="R8" i="13" l="1"/>
  <c r="S8" i="13"/>
  <c r="P8" i="13"/>
  <c r="T8" i="13"/>
  <c r="Q8" i="13"/>
  <c r="E6" i="14"/>
  <c r="E8" i="14" s="1"/>
  <c r="E10" i="14" s="1"/>
  <c r="E12" i="14" s="1"/>
  <c r="L17" i="13"/>
  <c r="U8" i="13" l="1"/>
  <c r="B111" i="10"/>
  <c r="B110" i="10"/>
  <c r="B111" i="9"/>
  <c r="B110" i="9"/>
  <c r="B111" i="8"/>
  <c r="B110" i="8"/>
  <c r="B111" i="7"/>
  <c r="B110" i="7"/>
  <c r="A59" i="10" l="1"/>
  <c r="A58" i="10"/>
  <c r="A57" i="10"/>
  <c r="A56" i="10"/>
  <c r="A55" i="10"/>
  <c r="A59" i="9"/>
  <c r="A58" i="9"/>
  <c r="A57" i="9"/>
  <c r="A56" i="9"/>
  <c r="A55" i="9"/>
  <c r="A59" i="8"/>
  <c r="A58" i="8"/>
  <c r="A57" i="8"/>
  <c r="A56" i="8"/>
  <c r="A55" i="8"/>
  <c r="A59" i="7"/>
  <c r="A58" i="7"/>
  <c r="A57" i="7"/>
  <c r="A56" i="7"/>
  <c r="A55" i="7"/>
  <c r="A63" i="2"/>
  <c r="A62" i="2"/>
  <c r="A61" i="2"/>
  <c r="A60" i="2"/>
  <c r="A59" i="2"/>
  <c r="A58" i="2"/>
  <c r="A57" i="2"/>
  <c r="A56" i="2"/>
  <c r="A55" i="2"/>
  <c r="A47" i="10" l="1"/>
  <c r="A61" i="10" s="1"/>
  <c r="A48" i="10"/>
  <c r="A62" i="10" s="1"/>
  <c r="A49" i="10"/>
  <c r="A63" i="10" s="1"/>
  <c r="A46" i="10"/>
  <c r="A60" i="10" s="1"/>
  <c r="A47" i="9"/>
  <c r="A61" i="9" s="1"/>
  <c r="A48" i="9"/>
  <c r="A62" i="9" s="1"/>
  <c r="A49" i="9"/>
  <c r="A63" i="9" s="1"/>
  <c r="A46" i="9"/>
  <c r="A60" i="9" s="1"/>
  <c r="A47" i="8"/>
  <c r="A61" i="8" s="1"/>
  <c r="A48" i="8"/>
  <c r="A62" i="8" s="1"/>
  <c r="A49" i="8"/>
  <c r="A63" i="8" s="1"/>
  <c r="A46" i="8"/>
  <c r="A60" i="8" s="1"/>
  <c r="A47" i="7"/>
  <c r="A61" i="7" s="1"/>
  <c r="A48" i="7"/>
  <c r="A62" i="7" s="1"/>
  <c r="A49" i="7"/>
  <c r="A63" i="7" s="1"/>
  <c r="A46" i="7"/>
  <c r="A60" i="7" s="1"/>
  <c r="D47" i="2"/>
  <c r="M62" i="1"/>
  <c r="N62" i="1"/>
  <c r="K62" i="1"/>
  <c r="L62" i="1"/>
  <c r="J62" i="1"/>
  <c r="I62" i="1"/>
  <c r="H62" i="1"/>
  <c r="G62" i="1"/>
  <c r="F62" i="1"/>
  <c r="E62" i="1"/>
  <c r="B62" i="1"/>
  <c r="B61" i="1"/>
  <c r="Z27" i="1"/>
  <c r="Y27" i="1"/>
  <c r="X27" i="1"/>
  <c r="W27" i="1"/>
  <c r="V27" i="1"/>
  <c r="G51" i="10"/>
  <c r="F50" i="10"/>
  <c r="F64" i="10" s="1"/>
  <c r="H64" i="10" s="1"/>
  <c r="D49" i="10"/>
  <c r="D48" i="10"/>
  <c r="D47" i="10"/>
  <c r="D46" i="10"/>
  <c r="G51" i="9"/>
  <c r="F50" i="9"/>
  <c r="F64" i="9" s="1"/>
  <c r="H64" i="9" s="1"/>
  <c r="D49" i="9"/>
  <c r="D48" i="9"/>
  <c r="D47" i="9"/>
  <c r="D46" i="9"/>
  <c r="G51" i="8"/>
  <c r="F50" i="8"/>
  <c r="F64" i="8" s="1"/>
  <c r="H64" i="8" s="1"/>
  <c r="D49" i="8"/>
  <c r="D48" i="8"/>
  <c r="D47" i="8"/>
  <c r="D46" i="8"/>
  <c r="G51" i="7"/>
  <c r="F50" i="7"/>
  <c r="F64" i="7" s="1"/>
  <c r="H64" i="7" s="1"/>
  <c r="D49" i="7"/>
  <c r="F49" i="7" s="1"/>
  <c r="F63" i="7" s="1"/>
  <c r="H63" i="7" s="1"/>
  <c r="D48" i="7"/>
  <c r="D47" i="7"/>
  <c r="D46" i="7"/>
  <c r="F50" i="2"/>
  <c r="F64" i="2" s="1"/>
  <c r="H50" i="7" l="1"/>
  <c r="H50" i="8"/>
  <c r="H50" i="10"/>
  <c r="H49" i="7"/>
  <c r="H64" i="2"/>
  <c r="H50" i="2"/>
  <c r="F47" i="10"/>
  <c r="F61" i="10" s="1"/>
  <c r="H61" i="10" s="1"/>
  <c r="Q62" i="1"/>
  <c r="P62" i="1"/>
  <c r="F49" i="8"/>
  <c r="F63" i="8" s="1"/>
  <c r="H63" i="8" s="1"/>
  <c r="F48" i="9"/>
  <c r="F62" i="9" s="1"/>
  <c r="H62" i="9" s="1"/>
  <c r="O62" i="1"/>
  <c r="F48" i="8"/>
  <c r="F62" i="8" s="1"/>
  <c r="H62" i="8" s="1"/>
  <c r="F47" i="7"/>
  <c r="F61" i="7" s="1"/>
  <c r="H61" i="7" s="1"/>
  <c r="F47" i="9"/>
  <c r="F61" i="9" s="1"/>
  <c r="H61" i="9" s="1"/>
  <c r="F46" i="10"/>
  <c r="F60" i="10" s="1"/>
  <c r="H60" i="10" s="1"/>
  <c r="F46" i="9"/>
  <c r="F60" i="9" s="1"/>
  <c r="H60" i="9" s="1"/>
  <c r="F48" i="10"/>
  <c r="F62" i="10" s="1"/>
  <c r="H62" i="10" s="1"/>
  <c r="F47" i="8"/>
  <c r="F61" i="8" s="1"/>
  <c r="H61" i="8" s="1"/>
  <c r="F46" i="8"/>
  <c r="F60" i="8" s="1"/>
  <c r="H60" i="8" s="1"/>
  <c r="F48" i="7"/>
  <c r="F62" i="7" s="1"/>
  <c r="H62" i="7" s="1"/>
  <c r="F46" i="7"/>
  <c r="F60" i="7" s="1"/>
  <c r="H60" i="7" s="1"/>
  <c r="H46" i="9" l="1"/>
  <c r="H48" i="8"/>
  <c r="H48" i="7"/>
  <c r="H46" i="10"/>
  <c r="H46" i="8"/>
  <c r="H47" i="8"/>
  <c r="H47" i="9"/>
  <c r="H48" i="9"/>
  <c r="H46" i="7"/>
  <c r="H48" i="10"/>
  <c r="H47" i="7"/>
  <c r="H49" i="8"/>
  <c r="H47" i="10"/>
  <c r="F49" i="10"/>
  <c r="F63" i="10" s="1"/>
  <c r="H63" i="10" s="1"/>
  <c r="F49" i="9"/>
  <c r="F63" i="9" s="1"/>
  <c r="H63" i="9" s="1"/>
  <c r="F51" i="8"/>
  <c r="F51" i="7"/>
  <c r="H49" i="9" l="1"/>
  <c r="H49" i="10"/>
  <c r="H51" i="8"/>
  <c r="H51" i="7"/>
  <c r="F51" i="9"/>
  <c r="F51" i="10"/>
  <c r="E25" i="7"/>
  <c r="E25" i="8" s="1"/>
  <c r="E25" i="9" s="1"/>
  <c r="E25" i="10" s="1"/>
  <c r="E26" i="7"/>
  <c r="E26" i="8" s="1"/>
  <c r="E26" i="9" s="1"/>
  <c r="E26" i="10" s="1"/>
  <c r="E27" i="7"/>
  <c r="E27" i="8" s="1"/>
  <c r="E27" i="9" s="1"/>
  <c r="E27" i="10" s="1"/>
  <c r="D25" i="7"/>
  <c r="D25" i="8" s="1"/>
  <c r="D25" i="9" s="1"/>
  <c r="D25" i="10" s="1"/>
  <c r="D26" i="7"/>
  <c r="D26" i="8" s="1"/>
  <c r="D26" i="9" s="1"/>
  <c r="D26" i="10" s="1"/>
  <c r="D27" i="7"/>
  <c r="D20" i="7"/>
  <c r="D20" i="8" s="1"/>
  <c r="D20" i="9" s="1"/>
  <c r="D20" i="10" s="1"/>
  <c r="E20" i="7"/>
  <c r="E20" i="8" s="1"/>
  <c r="E20" i="9" s="1"/>
  <c r="E20" i="10" s="1"/>
  <c r="D21" i="7"/>
  <c r="E21" i="7"/>
  <c r="E21" i="8" s="1"/>
  <c r="E21" i="9" s="1"/>
  <c r="E21" i="10" s="1"/>
  <c r="D19" i="7"/>
  <c r="D19" i="8" s="1"/>
  <c r="D19" i="9" s="1"/>
  <c r="D19" i="10" s="1"/>
  <c r="E19" i="7"/>
  <c r="E19" i="8" s="1"/>
  <c r="E19" i="9" s="1"/>
  <c r="E19" i="10" s="1"/>
  <c r="E9" i="7"/>
  <c r="E10" i="7"/>
  <c r="E11" i="7"/>
  <c r="E12" i="7"/>
  <c r="E13" i="7"/>
  <c r="G57" i="2"/>
  <c r="H51" i="10" l="1"/>
  <c r="H51" i="9"/>
  <c r="G56" i="7"/>
  <c r="G57" i="7"/>
  <c r="G58" i="7"/>
  <c r="G59" i="7"/>
  <c r="D21" i="8"/>
  <c r="D27" i="8"/>
  <c r="M48" i="1"/>
  <c r="M49" i="1"/>
  <c r="M50" i="1"/>
  <c r="M51" i="1"/>
  <c r="M52" i="1"/>
  <c r="M53" i="1"/>
  <c r="M54" i="1"/>
  <c r="M55" i="1"/>
  <c r="N55" i="1"/>
  <c r="K48" i="1"/>
  <c r="K49" i="1"/>
  <c r="K50" i="1"/>
  <c r="K51" i="1"/>
  <c r="K52" i="1"/>
  <c r="K53" i="1"/>
  <c r="K54" i="1"/>
  <c r="K55" i="1"/>
  <c r="K47" i="1"/>
  <c r="I48" i="1"/>
  <c r="I49" i="1"/>
  <c r="I50" i="1"/>
  <c r="I51" i="1"/>
  <c r="I52" i="1"/>
  <c r="I53" i="1"/>
  <c r="I54" i="1"/>
  <c r="I55" i="1"/>
  <c r="G48" i="1"/>
  <c r="G49" i="1"/>
  <c r="G50" i="1"/>
  <c r="G51" i="1"/>
  <c r="G52" i="1"/>
  <c r="G53" i="1"/>
  <c r="G54" i="1"/>
  <c r="G55" i="1"/>
  <c r="E48" i="1"/>
  <c r="E49" i="1"/>
  <c r="E50" i="1"/>
  <c r="E51" i="1"/>
  <c r="E52" i="1"/>
  <c r="E53" i="1"/>
  <c r="E54" i="1"/>
  <c r="E55" i="1"/>
  <c r="M39" i="1"/>
  <c r="K40" i="1"/>
  <c r="K41" i="1"/>
  <c r="K43" i="1"/>
  <c r="K39" i="1"/>
  <c r="I40" i="1"/>
  <c r="I42" i="1"/>
  <c r="I43" i="1"/>
  <c r="J39" i="1"/>
  <c r="I39" i="1"/>
  <c r="G40" i="1"/>
  <c r="G42" i="1"/>
  <c r="G43" i="1"/>
  <c r="G39" i="1"/>
  <c r="E40" i="1"/>
  <c r="E41" i="1"/>
  <c r="E42" i="1"/>
  <c r="E43" i="1"/>
  <c r="M35" i="1"/>
  <c r="N35" i="1"/>
  <c r="N34" i="1"/>
  <c r="M34" i="1"/>
  <c r="K35" i="1"/>
  <c r="L35" i="1"/>
  <c r="L34" i="1"/>
  <c r="K34" i="1"/>
  <c r="I35" i="1"/>
  <c r="J35" i="1"/>
  <c r="J34" i="1"/>
  <c r="I34" i="1"/>
  <c r="H35" i="1"/>
  <c r="G35" i="1"/>
  <c r="H34" i="1"/>
  <c r="G34" i="1"/>
  <c r="F35" i="1"/>
  <c r="E35" i="1"/>
  <c r="F34" i="1"/>
  <c r="E34" i="1"/>
  <c r="H74" i="10"/>
  <c r="N31" i="1" s="1"/>
  <c r="G74" i="10"/>
  <c r="M31" i="1" s="1"/>
  <c r="H74" i="9"/>
  <c r="L31" i="1" s="1"/>
  <c r="G74" i="9"/>
  <c r="K31" i="1" s="1"/>
  <c r="G74" i="8"/>
  <c r="I31" i="1" s="1"/>
  <c r="H74" i="7"/>
  <c r="H31" i="1" s="1"/>
  <c r="K14" i="1"/>
  <c r="K16" i="1"/>
  <c r="I16" i="1"/>
  <c r="I13" i="1"/>
  <c r="G14" i="1"/>
  <c r="G17" i="1"/>
  <c r="M14" i="1"/>
  <c r="M17" i="1"/>
  <c r="E14" i="1"/>
  <c r="E16" i="1"/>
  <c r="H79" i="10"/>
  <c r="G95" i="10"/>
  <c r="G104" i="10" s="1"/>
  <c r="G87" i="10"/>
  <c r="G79" i="10"/>
  <c r="G95" i="2"/>
  <c r="E47" i="1" s="1"/>
  <c r="H79" i="9"/>
  <c r="G104" i="9"/>
  <c r="G79" i="9"/>
  <c r="H79" i="8"/>
  <c r="H74" i="8"/>
  <c r="J31" i="1" s="1"/>
  <c r="G95" i="8"/>
  <c r="G104" i="8" s="1"/>
  <c r="G79" i="8"/>
  <c r="G40" i="8"/>
  <c r="G28" i="8"/>
  <c r="H79" i="7"/>
  <c r="G95" i="7"/>
  <c r="G104" i="7" s="1"/>
  <c r="G79" i="7"/>
  <c r="G74" i="7"/>
  <c r="G31" i="1" s="1"/>
  <c r="G40" i="7"/>
  <c r="G34" i="7"/>
  <c r="G28" i="7"/>
  <c r="G59" i="8" l="1"/>
  <c r="G57" i="8"/>
  <c r="G58" i="9"/>
  <c r="G56" i="8"/>
  <c r="G58" i="8"/>
  <c r="D21" i="9"/>
  <c r="D27" i="9"/>
  <c r="D27" i="10" s="1"/>
  <c r="P52" i="1"/>
  <c r="Q34" i="1"/>
  <c r="P51" i="1"/>
  <c r="P50" i="1"/>
  <c r="P54" i="1"/>
  <c r="P53" i="1"/>
  <c r="P55" i="1"/>
  <c r="P48" i="1"/>
  <c r="I47" i="1"/>
  <c r="P35" i="1"/>
  <c r="G47" i="1"/>
  <c r="O35" i="1"/>
  <c r="P49" i="1"/>
  <c r="P34" i="1"/>
  <c r="M47" i="1"/>
  <c r="Q35" i="1"/>
  <c r="N36" i="1"/>
  <c r="O34" i="1"/>
  <c r="H36" i="1"/>
  <c r="J36" i="1"/>
  <c r="L36" i="1"/>
  <c r="F36" i="1"/>
  <c r="G28" i="9"/>
  <c r="G40" i="9"/>
  <c r="G22" i="8"/>
  <c r="G34" i="8"/>
  <c r="G56" i="9" l="1"/>
  <c r="G57" i="10"/>
  <c r="G57" i="9"/>
  <c r="D21" i="10"/>
  <c r="G59" i="9"/>
  <c r="G58" i="10"/>
  <c r="Q36" i="1"/>
  <c r="P47" i="1"/>
  <c r="G42" i="8"/>
  <c r="I21" i="1" s="1"/>
  <c r="G56" i="10" l="1"/>
  <c r="G59" i="10"/>
  <c r="H79" i="2"/>
  <c r="H74" i="2"/>
  <c r="F31" i="1" s="1"/>
  <c r="Q31" i="1" s="1"/>
  <c r="G79" i="2"/>
  <c r="G74" i="2"/>
  <c r="E31" i="1" s="1"/>
  <c r="O31" i="1" l="1"/>
  <c r="P31" i="1"/>
  <c r="G104" i="2"/>
  <c r="I10" i="7" l="1"/>
  <c r="I11" i="7"/>
  <c r="I12" i="7"/>
  <c r="I13" i="7"/>
  <c r="I9" i="7"/>
  <c r="E9" i="8" l="1"/>
  <c r="E13" i="8"/>
  <c r="E12" i="8"/>
  <c r="E11" i="8"/>
  <c r="E10" i="8"/>
  <c r="E10" i="9" l="1"/>
  <c r="E11" i="9"/>
  <c r="E12" i="9"/>
  <c r="E13" i="9"/>
  <c r="E9" i="9"/>
  <c r="F82" i="7"/>
  <c r="H82" i="7" s="1"/>
  <c r="H39" i="1" s="1"/>
  <c r="F83" i="7"/>
  <c r="H83" i="7" s="1"/>
  <c r="H40" i="1" s="1"/>
  <c r="F84" i="7"/>
  <c r="H84" i="7" s="1"/>
  <c r="F85" i="7"/>
  <c r="H85" i="7" s="1"/>
  <c r="H42" i="1" s="1"/>
  <c r="F86" i="7"/>
  <c r="H86" i="7" s="1"/>
  <c r="H43" i="1" s="1"/>
  <c r="F91" i="7"/>
  <c r="H91" i="7" s="1"/>
  <c r="F93" i="7"/>
  <c r="H93" i="7" s="1"/>
  <c r="F94" i="7"/>
  <c r="H94" i="7" s="1"/>
  <c r="F96" i="7"/>
  <c r="H96" i="7" s="1"/>
  <c r="H48" i="1" s="1"/>
  <c r="F92" i="7"/>
  <c r="H92" i="7" s="1"/>
  <c r="V21" i="1"/>
  <c r="V22" i="1"/>
  <c r="V20" i="1"/>
  <c r="W21" i="1"/>
  <c r="W22" i="1"/>
  <c r="W20" i="1"/>
  <c r="Y21" i="1"/>
  <c r="Y22" i="1"/>
  <c r="Y20" i="1"/>
  <c r="Z21" i="1"/>
  <c r="Z22" i="1"/>
  <c r="Z20" i="1"/>
  <c r="X21" i="1"/>
  <c r="X22" i="1"/>
  <c r="X20" i="1"/>
  <c r="F79" i="10"/>
  <c r="F74" i="10"/>
  <c r="F74" i="9"/>
  <c r="F79" i="9"/>
  <c r="F79" i="8"/>
  <c r="H95" i="7" l="1"/>
  <c r="H47" i="1" s="1"/>
  <c r="F74" i="8"/>
  <c r="F39" i="10"/>
  <c r="H39" i="10" s="1"/>
  <c r="F38" i="10"/>
  <c r="H38" i="10" s="1"/>
  <c r="F37" i="10"/>
  <c r="H37" i="10" s="1"/>
  <c r="F33" i="10"/>
  <c r="H33" i="10" s="1"/>
  <c r="F32" i="10"/>
  <c r="H32" i="10" s="1"/>
  <c r="F31" i="10"/>
  <c r="F27" i="10"/>
  <c r="H27" i="10" s="1"/>
  <c r="F26" i="10"/>
  <c r="H26" i="10" s="1"/>
  <c r="F25" i="10"/>
  <c r="H25" i="10" s="1"/>
  <c r="F21" i="10"/>
  <c r="H21" i="10" s="1"/>
  <c r="F20" i="10"/>
  <c r="H20" i="10" s="1"/>
  <c r="F19" i="10"/>
  <c r="H19" i="10" s="1"/>
  <c r="F39" i="9"/>
  <c r="H39" i="9" s="1"/>
  <c r="F38" i="9"/>
  <c r="H38" i="9" s="1"/>
  <c r="F37" i="9"/>
  <c r="H37" i="9" s="1"/>
  <c r="F33" i="9"/>
  <c r="H33" i="9" s="1"/>
  <c r="F32" i="9"/>
  <c r="H32" i="9" s="1"/>
  <c r="F31" i="9"/>
  <c r="F27" i="9"/>
  <c r="H27" i="9" s="1"/>
  <c r="F26" i="9"/>
  <c r="H26" i="9" s="1"/>
  <c r="F25" i="9"/>
  <c r="H25" i="9" s="1"/>
  <c r="F21" i="9"/>
  <c r="H21" i="9" s="1"/>
  <c r="F20" i="9"/>
  <c r="H20" i="9" s="1"/>
  <c r="F19" i="9"/>
  <c r="H19" i="9" s="1"/>
  <c r="I13" i="9"/>
  <c r="F13" i="9" s="1"/>
  <c r="H13" i="9" s="1"/>
  <c r="I12" i="9"/>
  <c r="F12" i="9" s="1"/>
  <c r="H12" i="9" s="1"/>
  <c r="I11" i="9"/>
  <c r="F11" i="9" s="1"/>
  <c r="H11" i="9" s="1"/>
  <c r="I10" i="9"/>
  <c r="F10" i="9" s="1"/>
  <c r="H10" i="9" s="1"/>
  <c r="I9" i="9"/>
  <c r="F9" i="9" s="1"/>
  <c r="H9" i="9" s="1"/>
  <c r="F39" i="8"/>
  <c r="H39" i="8" s="1"/>
  <c r="F38" i="8"/>
  <c r="H38" i="8" s="1"/>
  <c r="F37" i="8"/>
  <c r="H37" i="8" s="1"/>
  <c r="F33" i="8"/>
  <c r="H33" i="8" s="1"/>
  <c r="F32" i="8"/>
  <c r="H32" i="8" s="1"/>
  <c r="F31" i="8"/>
  <c r="H31" i="8" s="1"/>
  <c r="F27" i="8"/>
  <c r="H27" i="8" s="1"/>
  <c r="F26" i="8"/>
  <c r="H26" i="8" s="1"/>
  <c r="F25" i="8"/>
  <c r="F21" i="8"/>
  <c r="H21" i="8" s="1"/>
  <c r="F20" i="8"/>
  <c r="H20" i="8" s="1"/>
  <c r="F19" i="8"/>
  <c r="H19" i="8" s="1"/>
  <c r="I13" i="8"/>
  <c r="F13" i="8" s="1"/>
  <c r="H13" i="8" s="1"/>
  <c r="I12" i="8"/>
  <c r="F12" i="8" s="1"/>
  <c r="H12" i="8" s="1"/>
  <c r="I11" i="8"/>
  <c r="F11" i="8" s="1"/>
  <c r="H11" i="8" s="1"/>
  <c r="I10" i="8"/>
  <c r="F10" i="8" s="1"/>
  <c r="H10" i="8" s="1"/>
  <c r="I9" i="8"/>
  <c r="F9" i="8" s="1"/>
  <c r="H9" i="8" s="1"/>
  <c r="F39" i="7"/>
  <c r="H39" i="7" s="1"/>
  <c r="F38" i="7"/>
  <c r="H38" i="7" s="1"/>
  <c r="F37" i="7"/>
  <c r="H37" i="7" s="1"/>
  <c r="F33" i="7"/>
  <c r="H33" i="7" s="1"/>
  <c r="F32" i="7"/>
  <c r="H32" i="7" s="1"/>
  <c r="F31" i="7"/>
  <c r="H31" i="7" s="1"/>
  <c r="F27" i="7"/>
  <c r="H27" i="7" s="1"/>
  <c r="F26" i="7"/>
  <c r="H26" i="7" s="1"/>
  <c r="F25" i="7"/>
  <c r="F21" i="7"/>
  <c r="H21" i="7" s="1"/>
  <c r="F20" i="7"/>
  <c r="H20" i="7" s="1"/>
  <c r="F19" i="7"/>
  <c r="F13" i="7"/>
  <c r="H13" i="7" s="1"/>
  <c r="F12" i="7"/>
  <c r="H12" i="7" s="1"/>
  <c r="F11" i="7"/>
  <c r="H11" i="7" s="1"/>
  <c r="F10" i="7"/>
  <c r="H10" i="7" s="1"/>
  <c r="F9" i="7"/>
  <c r="H9" i="7" s="1"/>
  <c r="F33" i="2"/>
  <c r="H33" i="2" s="1"/>
  <c r="F32" i="2"/>
  <c r="H32" i="2" s="1"/>
  <c r="F31" i="2"/>
  <c r="H31" i="2" s="1"/>
  <c r="G13" i="1" l="1"/>
  <c r="H13" i="1"/>
  <c r="J13" i="1"/>
  <c r="L16" i="1"/>
  <c r="J16" i="1"/>
  <c r="G15" i="1"/>
  <c r="H15" i="1"/>
  <c r="I14" i="1"/>
  <c r="P14" i="1" s="1"/>
  <c r="J14" i="1"/>
  <c r="K13" i="1"/>
  <c r="L13" i="1"/>
  <c r="K17" i="1"/>
  <c r="L17" i="1"/>
  <c r="H17" i="1"/>
  <c r="I15" i="1"/>
  <c r="J15" i="1"/>
  <c r="L14" i="1"/>
  <c r="F57" i="8"/>
  <c r="H57" i="8" s="1"/>
  <c r="H25" i="8"/>
  <c r="F57" i="7"/>
  <c r="H57" i="7" s="1"/>
  <c r="H25" i="7"/>
  <c r="H22" i="8"/>
  <c r="F56" i="7"/>
  <c r="H56" i="7" s="1"/>
  <c r="H19" i="7"/>
  <c r="H22" i="9"/>
  <c r="H40" i="9"/>
  <c r="H40" i="7"/>
  <c r="H40" i="8"/>
  <c r="F58" i="9"/>
  <c r="H58" i="9" s="1"/>
  <c r="H31" i="9"/>
  <c r="F58" i="10"/>
  <c r="H58" i="10" s="1"/>
  <c r="H31" i="10"/>
  <c r="H34" i="7"/>
  <c r="F58" i="8"/>
  <c r="H58" i="8" s="1"/>
  <c r="F59" i="9"/>
  <c r="H59" i="9" s="1"/>
  <c r="F59" i="10"/>
  <c r="H59" i="10" s="1"/>
  <c r="F59" i="7"/>
  <c r="H59" i="7" s="1"/>
  <c r="F56" i="8"/>
  <c r="H56" i="8" s="1"/>
  <c r="F57" i="9"/>
  <c r="H57" i="9" s="1"/>
  <c r="F57" i="10"/>
  <c r="H57" i="10" s="1"/>
  <c r="F58" i="7"/>
  <c r="H58" i="7" s="1"/>
  <c r="F59" i="8"/>
  <c r="H59" i="8" s="1"/>
  <c r="F56" i="9"/>
  <c r="H56" i="9" s="1"/>
  <c r="F56" i="10"/>
  <c r="H56" i="10" s="1"/>
  <c r="G34" i="9"/>
  <c r="G22" i="9"/>
  <c r="G41" i="1"/>
  <c r="G87" i="7"/>
  <c r="H41" i="1"/>
  <c r="H87" i="7"/>
  <c r="G22" i="7"/>
  <c r="G42" i="7" s="1"/>
  <c r="G21" i="1" s="1"/>
  <c r="J17" i="1"/>
  <c r="I17" i="1"/>
  <c r="G16" i="1"/>
  <c r="H16" i="1"/>
  <c r="L15" i="1"/>
  <c r="K15" i="1"/>
  <c r="G58" i="2"/>
  <c r="F58" i="2"/>
  <c r="F34" i="9"/>
  <c r="F28" i="7"/>
  <c r="F14" i="7"/>
  <c r="F55" i="7" s="1"/>
  <c r="F40" i="7"/>
  <c r="F22" i="7"/>
  <c r="F34" i="2"/>
  <c r="F22" i="10"/>
  <c r="F28" i="10"/>
  <c r="F34" i="10"/>
  <c r="F40" i="10"/>
  <c r="F14" i="9"/>
  <c r="F55" i="9" s="1"/>
  <c r="F22" i="9"/>
  <c r="F28" i="9"/>
  <c r="F40" i="9"/>
  <c r="F14" i="8"/>
  <c r="F55" i="8" s="1"/>
  <c r="F22" i="8"/>
  <c r="F28" i="8"/>
  <c r="F34" i="8"/>
  <c r="F40" i="8"/>
  <c r="F34" i="7"/>
  <c r="H55" i="8" l="1"/>
  <c r="H28" i="8"/>
  <c r="H14" i="7"/>
  <c r="H14" i="1"/>
  <c r="H28" i="7"/>
  <c r="H58" i="2"/>
  <c r="F65" i="9"/>
  <c r="F65" i="7"/>
  <c r="F65" i="8"/>
  <c r="H34" i="9"/>
  <c r="G42" i="9"/>
  <c r="K21" i="1" s="1"/>
  <c r="H28" i="9"/>
  <c r="H34" i="8"/>
  <c r="H44" i="1"/>
  <c r="G24" i="1"/>
  <c r="H24" i="1"/>
  <c r="H22" i="7"/>
  <c r="G14" i="7"/>
  <c r="H14" i="9"/>
  <c r="I24" i="1"/>
  <c r="J24" i="1"/>
  <c r="L24" i="1"/>
  <c r="K24" i="1"/>
  <c r="M24" i="1"/>
  <c r="N24" i="1"/>
  <c r="H34" i="10"/>
  <c r="H28" i="10"/>
  <c r="G40" i="10"/>
  <c r="G28" i="10"/>
  <c r="G22" i="10"/>
  <c r="G34" i="10"/>
  <c r="G14" i="9"/>
  <c r="H14" i="8"/>
  <c r="G14" i="8"/>
  <c r="G55" i="8" s="1"/>
  <c r="G34" i="2"/>
  <c r="F42" i="7"/>
  <c r="F42" i="9"/>
  <c r="F42" i="8"/>
  <c r="F42" i="10"/>
  <c r="H65" i="8" l="1"/>
  <c r="G55" i="9"/>
  <c r="H55" i="9" s="1"/>
  <c r="H65" i="9" s="1"/>
  <c r="G55" i="7"/>
  <c r="H55" i="7" s="1"/>
  <c r="H65" i="7" s="1"/>
  <c r="H42" i="8"/>
  <c r="J21" i="1" s="1"/>
  <c r="H18" i="1"/>
  <c r="H42" i="7"/>
  <c r="H21" i="1" s="1"/>
  <c r="F66" i="9"/>
  <c r="F110" i="9" s="1"/>
  <c r="F66" i="7"/>
  <c r="F110" i="7" s="1"/>
  <c r="F112" i="7" s="1"/>
  <c r="L18" i="1"/>
  <c r="F66" i="8"/>
  <c r="F110" i="8" s="1"/>
  <c r="G65" i="8"/>
  <c r="G66" i="8" s="1"/>
  <c r="G110" i="8" s="1"/>
  <c r="I61" i="1" s="1"/>
  <c r="I18" i="1"/>
  <c r="J18" i="1"/>
  <c r="G18" i="1"/>
  <c r="H42" i="9"/>
  <c r="L21" i="1" s="1"/>
  <c r="K18" i="1"/>
  <c r="H22" i="10"/>
  <c r="G42" i="10"/>
  <c r="M21" i="1" s="1"/>
  <c r="H40" i="10"/>
  <c r="H34" i="2"/>
  <c r="D49" i="2"/>
  <c r="D48" i="2"/>
  <c r="F48" i="2" s="1"/>
  <c r="F47" i="2"/>
  <c r="F61" i="2" s="1"/>
  <c r="D46" i="2"/>
  <c r="F46" i="2" s="1"/>
  <c r="H66" i="8" l="1"/>
  <c r="H110" i="8" s="1"/>
  <c r="J61" i="1" s="1"/>
  <c r="H46" i="2"/>
  <c r="F60" i="2"/>
  <c r="F62" i="2"/>
  <c r="H62" i="2" s="1"/>
  <c r="H48" i="2"/>
  <c r="G65" i="7"/>
  <c r="G65" i="9"/>
  <c r="G66" i="9" s="1"/>
  <c r="G110" i="9" s="1"/>
  <c r="K61" i="1" s="1"/>
  <c r="H66" i="7"/>
  <c r="H110" i="7" s="1"/>
  <c r="H61" i="1" s="1"/>
  <c r="H61" i="2"/>
  <c r="H47" i="2"/>
  <c r="H66" i="9"/>
  <c r="H110" i="9" s="1"/>
  <c r="L61" i="1" s="1"/>
  <c r="I27" i="1"/>
  <c r="H60" i="2"/>
  <c r="F49" i="2"/>
  <c r="H27" i="1"/>
  <c r="H28" i="1" s="1"/>
  <c r="L27" i="1"/>
  <c r="L28" i="1" s="1"/>
  <c r="J27" i="1"/>
  <c r="J28" i="1" s="1"/>
  <c r="K27" i="1"/>
  <c r="H42" i="10"/>
  <c r="N21" i="1" s="1"/>
  <c r="E10" i="1"/>
  <c r="H112" i="8" l="1"/>
  <c r="G112" i="9"/>
  <c r="G66" i="7"/>
  <c r="G27" i="1"/>
  <c r="F63" i="2"/>
  <c r="H63" i="2" s="1"/>
  <c r="H49" i="2"/>
  <c r="H112" i="7"/>
  <c r="H112" i="9"/>
  <c r="L63" i="1"/>
  <c r="F51" i="2"/>
  <c r="G51" i="2"/>
  <c r="E24" i="1" s="1"/>
  <c r="H51" i="2"/>
  <c r="F24" i="1" s="1"/>
  <c r="Q24" i="1" s="1"/>
  <c r="H63" i="1"/>
  <c r="G112" i="8"/>
  <c r="J63" i="1"/>
  <c r="O10" i="1"/>
  <c r="G110" i="7" l="1"/>
  <c r="G106" i="7"/>
  <c r="O24" i="1"/>
  <c r="P24" i="1"/>
  <c r="G61" i="1" l="1"/>
  <c r="G112" i="7"/>
  <c r="G114" i="7" s="1"/>
  <c r="C118" i="7" s="1"/>
  <c r="C24" i="1"/>
  <c r="I10" i="2" l="1"/>
  <c r="F10" i="2" s="1"/>
  <c r="H10" i="2" s="1"/>
  <c r="I11" i="2"/>
  <c r="F11" i="2" s="1"/>
  <c r="H11" i="2" s="1"/>
  <c r="I12" i="2"/>
  <c r="F12" i="2" s="1"/>
  <c r="H12" i="2" s="1"/>
  <c r="I13" i="2"/>
  <c r="F13" i="2" s="1"/>
  <c r="H13" i="2" s="1"/>
  <c r="I9" i="2"/>
  <c r="F9" i="2" s="1"/>
  <c r="H9" i="2" l="1"/>
  <c r="F13" i="1" s="1"/>
  <c r="E17" i="1"/>
  <c r="P17" i="1" s="1"/>
  <c r="F17" i="1"/>
  <c r="F16" i="1"/>
  <c r="E15" i="1"/>
  <c r="F15" i="1"/>
  <c r="F14" i="1"/>
  <c r="H14" i="2"/>
  <c r="E13" i="1"/>
  <c r="G14" i="2"/>
  <c r="G55" i="2" s="1"/>
  <c r="E10" i="10"/>
  <c r="I10" i="10" s="1"/>
  <c r="AJ14" i="1"/>
  <c r="AJ15" i="1"/>
  <c r="AJ16" i="1"/>
  <c r="AJ17" i="1"/>
  <c r="AJ13" i="1"/>
  <c r="AC14" i="1"/>
  <c r="AC15" i="1"/>
  <c r="AC16" i="1"/>
  <c r="AC17" i="1"/>
  <c r="V14" i="1"/>
  <c r="V15" i="1"/>
  <c r="V16" i="1"/>
  <c r="V17" i="1"/>
  <c r="AC13" i="1"/>
  <c r="V13" i="1"/>
  <c r="F18" i="1" l="1"/>
  <c r="E18" i="1"/>
  <c r="E12" i="10"/>
  <c r="I12" i="10" s="1"/>
  <c r="AG17" i="1"/>
  <c r="U17" i="1"/>
  <c r="AB17" i="1" s="1"/>
  <c r="AI17" i="1" s="1"/>
  <c r="AG16" i="1"/>
  <c r="U16" i="1"/>
  <c r="AB16" i="1" s="1"/>
  <c r="AI16" i="1" s="1"/>
  <c r="AG15" i="1"/>
  <c r="U15" i="1"/>
  <c r="AB15" i="1" s="1"/>
  <c r="AI15" i="1" s="1"/>
  <c r="AG14" i="1"/>
  <c r="U14" i="1"/>
  <c r="AB14" i="1" s="1"/>
  <c r="AI14" i="1" s="1"/>
  <c r="AN13" i="1"/>
  <c r="U13" i="1"/>
  <c r="AB13" i="1" s="1"/>
  <c r="AI13" i="1" s="1"/>
  <c r="AF17" i="1"/>
  <c r="AF16" i="1"/>
  <c r="AF15" i="1"/>
  <c r="AF14" i="1"/>
  <c r="AM13" i="1"/>
  <c r="AF13" i="1"/>
  <c r="AE17" i="1"/>
  <c r="AE16" i="1"/>
  <c r="AE15" i="1"/>
  <c r="AE14" i="1"/>
  <c r="AL13" i="1"/>
  <c r="AK13" i="1"/>
  <c r="AD14" i="1"/>
  <c r="AD15" i="1"/>
  <c r="AD16" i="1"/>
  <c r="AD17" i="1"/>
  <c r="AK15" i="1" l="1"/>
  <c r="C14" i="1"/>
  <c r="AK14" i="1"/>
  <c r="AL14" i="1"/>
  <c r="AL16" i="1"/>
  <c r="AM15" i="1"/>
  <c r="AM17" i="1"/>
  <c r="AN14" i="1"/>
  <c r="AN16" i="1"/>
  <c r="AK17" i="1"/>
  <c r="AK16" i="1"/>
  <c r="AL15" i="1"/>
  <c r="AL17" i="1"/>
  <c r="AM14" i="1"/>
  <c r="AM16" i="1"/>
  <c r="AN15" i="1"/>
  <c r="AN17" i="1"/>
  <c r="C16" i="1"/>
  <c r="AD13" i="1"/>
  <c r="AE13" i="1"/>
  <c r="AG13" i="1"/>
  <c r="D13" i="1"/>
  <c r="C17" i="1"/>
  <c r="C15" i="1"/>
  <c r="E13" i="10"/>
  <c r="I13" i="10" s="1"/>
  <c r="E11" i="10"/>
  <c r="I11" i="10" s="1"/>
  <c r="E9" i="10"/>
  <c r="I9" i="10" s="1"/>
  <c r="W17" i="1"/>
  <c r="Y17" i="1"/>
  <c r="Z17" i="1"/>
  <c r="X17" i="1"/>
  <c r="X16" i="1"/>
  <c r="W16" i="1"/>
  <c r="Y16" i="1"/>
  <c r="Z16" i="1"/>
  <c r="X15" i="1"/>
  <c r="Z15" i="1"/>
  <c r="W15" i="1"/>
  <c r="X14" i="1"/>
  <c r="Z14" i="1"/>
  <c r="Y14" i="1"/>
  <c r="W14" i="1"/>
  <c r="X13" i="1"/>
  <c r="Z13" i="1"/>
  <c r="Y13" i="1"/>
  <c r="W13" i="1"/>
  <c r="Y15" i="1"/>
  <c r="D15" i="1" l="1"/>
  <c r="D17" i="1"/>
  <c r="D16" i="1"/>
  <c r="D14" i="1"/>
  <c r="B13" i="1"/>
  <c r="B14" i="1"/>
  <c r="C13" i="1"/>
  <c r="B16" i="1"/>
  <c r="B15" i="1"/>
  <c r="B17" i="1"/>
  <c r="P4" i="13"/>
  <c r="E11" i="1" l="1"/>
  <c r="B3" i="7"/>
  <c r="B4" i="7" s="1"/>
  <c r="F102" i="10"/>
  <c r="H102" i="10" s="1"/>
  <c r="N54" i="1" s="1"/>
  <c r="F101" i="10"/>
  <c r="H101" i="10" s="1"/>
  <c r="N53" i="1" s="1"/>
  <c r="F100" i="10"/>
  <c r="H100" i="10" s="1"/>
  <c r="N52" i="1" s="1"/>
  <c r="F99" i="10"/>
  <c r="H99" i="10" s="1"/>
  <c r="N51" i="1" s="1"/>
  <c r="F98" i="10"/>
  <c r="H98" i="10" s="1"/>
  <c r="N50" i="1" s="1"/>
  <c r="F97" i="10"/>
  <c r="H97" i="10" s="1"/>
  <c r="N49" i="1" s="1"/>
  <c r="F96" i="10"/>
  <c r="H96" i="10" s="1"/>
  <c r="N48" i="1" s="1"/>
  <c r="F94" i="10"/>
  <c r="H94" i="10" s="1"/>
  <c r="F93" i="10"/>
  <c r="H93" i="10" s="1"/>
  <c r="F92" i="10"/>
  <c r="H92" i="10" s="1"/>
  <c r="F91" i="10"/>
  <c r="H91" i="10" s="1"/>
  <c r="F86" i="10"/>
  <c r="H86" i="10" s="1"/>
  <c r="N43" i="1" s="1"/>
  <c r="F85" i="10"/>
  <c r="H85" i="10" s="1"/>
  <c r="N42" i="1" s="1"/>
  <c r="F84" i="10"/>
  <c r="H84" i="10" s="1"/>
  <c r="N41" i="1" s="1"/>
  <c r="F83" i="10"/>
  <c r="H83" i="10" s="1"/>
  <c r="N40" i="1" s="1"/>
  <c r="F82" i="10"/>
  <c r="H82" i="10" s="1"/>
  <c r="N39" i="1" s="1"/>
  <c r="N44" i="1" l="1"/>
  <c r="Q3" i="13"/>
  <c r="H87" i="10"/>
  <c r="H95" i="10"/>
  <c r="F87" i="10"/>
  <c r="F95" i="10"/>
  <c r="F104" i="10" s="1"/>
  <c r="G10" i="1"/>
  <c r="B3" i="8" l="1"/>
  <c r="Q4" i="13"/>
  <c r="H104" i="10"/>
  <c r="N47" i="1"/>
  <c r="G11" i="1"/>
  <c r="D21" i="1"/>
  <c r="C21" i="1"/>
  <c r="B21" i="1"/>
  <c r="H103" i="9"/>
  <c r="F102" i="9"/>
  <c r="H102" i="9" s="1"/>
  <c r="L54" i="1" s="1"/>
  <c r="F101" i="9"/>
  <c r="H101" i="9" s="1"/>
  <c r="L53" i="1" s="1"/>
  <c r="F100" i="9"/>
  <c r="H100" i="9" s="1"/>
  <c r="L52" i="1" s="1"/>
  <c r="F99" i="9"/>
  <c r="H99" i="9" s="1"/>
  <c r="L51" i="1" s="1"/>
  <c r="F98" i="9"/>
  <c r="H98" i="9" s="1"/>
  <c r="L50" i="1" s="1"/>
  <c r="F97" i="9"/>
  <c r="H97" i="9" s="1"/>
  <c r="L49" i="1" s="1"/>
  <c r="F96" i="9"/>
  <c r="H96" i="9" s="1"/>
  <c r="L48" i="1" s="1"/>
  <c r="F94" i="9"/>
  <c r="H94" i="9" s="1"/>
  <c r="F93" i="9"/>
  <c r="H93" i="9" s="1"/>
  <c r="F92" i="9"/>
  <c r="H92" i="9" s="1"/>
  <c r="F91" i="9"/>
  <c r="H91" i="9" s="1"/>
  <c r="H95" i="9" s="1"/>
  <c r="L47" i="1" s="1"/>
  <c r="F86" i="9"/>
  <c r="H86" i="9" s="1"/>
  <c r="L43" i="1" s="1"/>
  <c r="F85" i="9"/>
  <c r="H85" i="9" s="1"/>
  <c r="F84" i="9"/>
  <c r="H84" i="9" s="1"/>
  <c r="L41" i="1" s="1"/>
  <c r="F83" i="9"/>
  <c r="H83" i="9" s="1"/>
  <c r="L40" i="1" s="1"/>
  <c r="F82" i="9"/>
  <c r="H82" i="9" s="1"/>
  <c r="L39" i="1" s="1"/>
  <c r="H103" i="8"/>
  <c r="F102" i="8"/>
  <c r="H102" i="8" s="1"/>
  <c r="J54" i="1" s="1"/>
  <c r="F101" i="8"/>
  <c r="H101" i="8" s="1"/>
  <c r="J53" i="1" s="1"/>
  <c r="F100" i="8"/>
  <c r="H100" i="8" s="1"/>
  <c r="J52" i="1" s="1"/>
  <c r="F99" i="8"/>
  <c r="H99" i="8" s="1"/>
  <c r="J51" i="1" s="1"/>
  <c r="F98" i="8"/>
  <c r="H98" i="8" s="1"/>
  <c r="J50" i="1" s="1"/>
  <c r="F97" i="8"/>
  <c r="H97" i="8" s="1"/>
  <c r="J49" i="1" s="1"/>
  <c r="F96" i="8"/>
  <c r="H96" i="8" s="1"/>
  <c r="J48" i="1" s="1"/>
  <c r="F94" i="8"/>
  <c r="H94" i="8" s="1"/>
  <c r="F93" i="8"/>
  <c r="H93" i="8" s="1"/>
  <c r="F92" i="8"/>
  <c r="H92" i="8" s="1"/>
  <c r="F91" i="8"/>
  <c r="H91" i="8" s="1"/>
  <c r="F86" i="8"/>
  <c r="H86" i="8" s="1"/>
  <c r="J43" i="1" s="1"/>
  <c r="F85" i="8"/>
  <c r="H85" i="8" s="1"/>
  <c r="J42" i="1" s="1"/>
  <c r="F84" i="8"/>
  <c r="H84" i="8" s="1"/>
  <c r="F83" i="8"/>
  <c r="H83" i="8" s="1"/>
  <c r="J40" i="1" s="1"/>
  <c r="H103" i="7"/>
  <c r="F102" i="7"/>
  <c r="H102" i="7" s="1"/>
  <c r="H54" i="1" s="1"/>
  <c r="F101" i="7"/>
  <c r="H101" i="7" s="1"/>
  <c r="H53" i="1" s="1"/>
  <c r="F100" i="7"/>
  <c r="H100" i="7" s="1"/>
  <c r="H52" i="1" s="1"/>
  <c r="F99" i="7"/>
  <c r="H99" i="7" s="1"/>
  <c r="H51" i="1" s="1"/>
  <c r="F98" i="7"/>
  <c r="H98" i="7" s="1"/>
  <c r="H50" i="1" s="1"/>
  <c r="F97" i="7"/>
  <c r="H97" i="7" s="1"/>
  <c r="H49" i="1" s="1"/>
  <c r="F79" i="7"/>
  <c r="F74" i="7"/>
  <c r="H95" i="8" l="1"/>
  <c r="J47" i="1" s="1"/>
  <c r="H55" i="1"/>
  <c r="H56" i="1" s="1"/>
  <c r="H58" i="1" s="1"/>
  <c r="H65" i="1" s="1"/>
  <c r="H104" i="7"/>
  <c r="H106" i="7" s="1"/>
  <c r="H114" i="7" s="1"/>
  <c r="D118" i="7" s="1"/>
  <c r="B118" i="7" s="1"/>
  <c r="J55" i="1"/>
  <c r="J56" i="1" s="1"/>
  <c r="H104" i="8"/>
  <c r="H104" i="9"/>
  <c r="L55" i="1"/>
  <c r="B4" i="8"/>
  <c r="R4" i="13" s="1"/>
  <c r="R3" i="13"/>
  <c r="P40" i="1"/>
  <c r="N56" i="1"/>
  <c r="P43" i="1"/>
  <c r="I10" i="1"/>
  <c r="F95" i="8"/>
  <c r="F87" i="9"/>
  <c r="F87" i="8"/>
  <c r="F95" i="9"/>
  <c r="M56" i="1"/>
  <c r="F87" i="7"/>
  <c r="F95" i="7"/>
  <c r="D119" i="7" l="1"/>
  <c r="C119" i="7"/>
  <c r="L56" i="1"/>
  <c r="K42" i="1"/>
  <c r="G87" i="9"/>
  <c r="G106" i="9" s="1"/>
  <c r="G114" i="9" s="1"/>
  <c r="C118" i="9" s="1"/>
  <c r="H87" i="9"/>
  <c r="H106" i="9" s="1"/>
  <c r="H114" i="9" s="1"/>
  <c r="D118" i="9" s="1"/>
  <c r="L42" i="1"/>
  <c r="I41" i="1"/>
  <c r="G87" i="8"/>
  <c r="G106" i="8" s="1"/>
  <c r="G114" i="8" s="1"/>
  <c r="C118" i="8" s="1"/>
  <c r="H87" i="8"/>
  <c r="H106" i="8" s="1"/>
  <c r="H114" i="8" s="1"/>
  <c r="D118" i="8" s="1"/>
  <c r="J41" i="1"/>
  <c r="I11" i="1"/>
  <c r="B3" i="9"/>
  <c r="F104" i="7"/>
  <c r="F106" i="7" s="1"/>
  <c r="F104" i="9"/>
  <c r="F106" i="9" s="1"/>
  <c r="F104" i="8"/>
  <c r="F106" i="8" s="1"/>
  <c r="F25" i="2"/>
  <c r="H25" i="2" s="1"/>
  <c r="F26" i="2"/>
  <c r="H26" i="2" s="1"/>
  <c r="F27" i="2"/>
  <c r="H27" i="2" s="1"/>
  <c r="F39" i="2"/>
  <c r="H39" i="2" s="1"/>
  <c r="B119" i="7" l="1"/>
  <c r="B4" i="9"/>
  <c r="S4" i="13" s="1"/>
  <c r="S3" i="13"/>
  <c r="B118" i="9"/>
  <c r="C119" i="9" s="1"/>
  <c r="B118" i="8"/>
  <c r="C119" i="8" s="1"/>
  <c r="L44" i="1"/>
  <c r="L58" i="1" s="1"/>
  <c r="L65" i="1" s="1"/>
  <c r="P42" i="1"/>
  <c r="J44" i="1"/>
  <c r="J58" i="1" s="1"/>
  <c r="J65" i="1" s="1"/>
  <c r="P41" i="1"/>
  <c r="F57" i="2"/>
  <c r="H57" i="2" s="1"/>
  <c r="K10" i="1"/>
  <c r="F28" i="2"/>
  <c r="K11" i="1" l="1"/>
  <c r="D119" i="9"/>
  <c r="B119" i="9" s="1"/>
  <c r="D119" i="8"/>
  <c r="B119" i="8" s="1"/>
  <c r="H28" i="2"/>
  <c r="G28" i="2"/>
  <c r="F112" i="9"/>
  <c r="F99" i="2"/>
  <c r="H99" i="2" s="1"/>
  <c r="F51" i="1" s="1"/>
  <c r="Q51" i="1" l="1"/>
  <c r="O51" i="1"/>
  <c r="F114" i="7"/>
  <c r="F112" i="8"/>
  <c r="F114" i="8" s="1"/>
  <c r="E4" i="8" s="1"/>
  <c r="F114" i="9"/>
  <c r="E4" i="9" s="1"/>
  <c r="M36" i="1"/>
  <c r="K36" i="1"/>
  <c r="E4" i="7" l="1"/>
  <c r="K56" i="1"/>
  <c r="M44" i="1" l="1"/>
  <c r="H103" i="2"/>
  <c r="F55" i="1" s="1"/>
  <c r="F102" i="2"/>
  <c r="H102" i="2" s="1"/>
  <c r="F54" i="1" s="1"/>
  <c r="F101" i="2"/>
  <c r="H101" i="2" s="1"/>
  <c r="F53" i="1" s="1"/>
  <c r="F100" i="2"/>
  <c r="H100" i="2" s="1"/>
  <c r="F52" i="1" s="1"/>
  <c r="F98" i="2"/>
  <c r="H98" i="2" s="1"/>
  <c r="F50" i="1" s="1"/>
  <c r="F97" i="2"/>
  <c r="H97" i="2" s="1"/>
  <c r="F49" i="1" s="1"/>
  <c r="F96" i="2"/>
  <c r="H96" i="2" s="1"/>
  <c r="F48" i="1" s="1"/>
  <c r="F94" i="2"/>
  <c r="H94" i="2" s="1"/>
  <c r="F93" i="2"/>
  <c r="H93" i="2" s="1"/>
  <c r="F92" i="2"/>
  <c r="H92" i="2" s="1"/>
  <c r="F91" i="2"/>
  <c r="H91" i="2" s="1"/>
  <c r="Q48" i="1" l="1"/>
  <c r="O48" i="1"/>
  <c r="H95" i="2"/>
  <c r="F47" i="1" s="1"/>
  <c r="O49" i="1"/>
  <c r="Q49" i="1"/>
  <c r="O50" i="1"/>
  <c r="Q50" i="1"/>
  <c r="O52" i="1"/>
  <c r="Q52" i="1"/>
  <c r="O53" i="1"/>
  <c r="Q53" i="1"/>
  <c r="O54" i="1"/>
  <c r="Q54" i="1"/>
  <c r="Q55" i="1"/>
  <c r="O55" i="1"/>
  <c r="H104" i="2"/>
  <c r="K44" i="1"/>
  <c r="K28" i="1"/>
  <c r="F95" i="2"/>
  <c r="G56" i="1"/>
  <c r="I56" i="1"/>
  <c r="Q47" i="1" l="1"/>
  <c r="O47" i="1"/>
  <c r="F56" i="1"/>
  <c r="Q56" i="1" s="1"/>
  <c r="K58" i="1"/>
  <c r="E56" i="1"/>
  <c r="F104" i="2"/>
  <c r="K63" i="1"/>
  <c r="I36" i="1"/>
  <c r="O56" i="1" l="1"/>
  <c r="P56" i="1"/>
  <c r="K65" i="1"/>
  <c r="G36" i="1"/>
  <c r="G44" i="1"/>
  <c r="I44" i="1"/>
  <c r="F38" i="2" l="1"/>
  <c r="H38" i="2" s="1"/>
  <c r="F37" i="2"/>
  <c r="H37" i="2" s="1"/>
  <c r="F21" i="2"/>
  <c r="H21" i="2" s="1"/>
  <c r="F20" i="2"/>
  <c r="H20" i="2" s="1"/>
  <c r="F19" i="2"/>
  <c r="H19" i="2" s="1"/>
  <c r="G59" i="2" l="1"/>
  <c r="G56" i="2"/>
  <c r="F59" i="2"/>
  <c r="H59" i="2" s="1"/>
  <c r="F56" i="2"/>
  <c r="H56" i="2" s="1"/>
  <c r="F22" i="2"/>
  <c r="F40" i="2"/>
  <c r="F14" i="2"/>
  <c r="F55" i="2" s="1"/>
  <c r="G65" i="2" l="1"/>
  <c r="F65" i="2"/>
  <c r="H55" i="2"/>
  <c r="H65" i="2" s="1"/>
  <c r="G22" i="2"/>
  <c r="H40" i="2"/>
  <c r="G40" i="2"/>
  <c r="G42" i="2" s="1"/>
  <c r="E21" i="1" s="1"/>
  <c r="F42" i="2"/>
  <c r="E36" i="1"/>
  <c r="I28" i="1"/>
  <c r="I58" i="1" s="1"/>
  <c r="P21" i="1" l="1"/>
  <c r="P36" i="1"/>
  <c r="O36" i="1"/>
  <c r="E27" i="1"/>
  <c r="G66" i="2"/>
  <c r="H22" i="2"/>
  <c r="H42" i="2" s="1"/>
  <c r="F21" i="1" s="1"/>
  <c r="Q21" i="1" s="1"/>
  <c r="F27" i="1"/>
  <c r="I63" i="1"/>
  <c r="G28" i="1"/>
  <c r="F86" i="2"/>
  <c r="H86" i="2" s="1"/>
  <c r="F43" i="1" s="1"/>
  <c r="F85" i="2"/>
  <c r="H85" i="2" s="1"/>
  <c r="F42" i="1" s="1"/>
  <c r="F84" i="2"/>
  <c r="H84" i="2" s="1"/>
  <c r="F41" i="1" s="1"/>
  <c r="F83" i="2"/>
  <c r="H83" i="2" s="1"/>
  <c r="F40" i="1" s="1"/>
  <c r="F82" i="2"/>
  <c r="H82" i="2" s="1"/>
  <c r="F79" i="2"/>
  <c r="F74" i="2"/>
  <c r="O42" i="1" l="1"/>
  <c r="Q42" i="1"/>
  <c r="Q41" i="1"/>
  <c r="O41" i="1"/>
  <c r="Q43" i="1"/>
  <c r="O43" i="1"/>
  <c r="Q40" i="1"/>
  <c r="O40" i="1"/>
  <c r="O21" i="1"/>
  <c r="G110" i="2"/>
  <c r="F28" i="1"/>
  <c r="G58" i="1"/>
  <c r="H66" i="2"/>
  <c r="F66" i="2"/>
  <c r="F110" i="2" s="1"/>
  <c r="I65" i="1"/>
  <c r="F87" i="2"/>
  <c r="G112" i="2" l="1"/>
  <c r="E61" i="1"/>
  <c r="H110" i="2"/>
  <c r="E39" i="1"/>
  <c r="E44" i="1" s="1"/>
  <c r="G87" i="2"/>
  <c r="G106" i="2" s="1"/>
  <c r="F39" i="1"/>
  <c r="H87" i="2"/>
  <c r="H106" i="2" s="1"/>
  <c r="G63" i="1"/>
  <c r="G65" i="1" s="1"/>
  <c r="F106" i="2"/>
  <c r="E28" i="1"/>
  <c r="G114" i="2" l="1"/>
  <c r="C118" i="2" s="1"/>
  <c r="H112" i="2"/>
  <c r="H114" i="2" s="1"/>
  <c r="D118" i="2" s="1"/>
  <c r="F61" i="1"/>
  <c r="P44" i="1"/>
  <c r="Q39" i="1"/>
  <c r="F44" i="1"/>
  <c r="P39" i="1"/>
  <c r="O39" i="1"/>
  <c r="E58" i="1"/>
  <c r="B118" i="2" l="1"/>
  <c r="C119" i="2" s="1"/>
  <c r="F63" i="1"/>
  <c r="Q44" i="1"/>
  <c r="F58" i="1"/>
  <c r="O44" i="1"/>
  <c r="F112" i="2"/>
  <c r="F114" i="2" s="1"/>
  <c r="D119" i="2" l="1"/>
  <c r="B119" i="2" s="1"/>
  <c r="F65" i="1"/>
  <c r="E63" i="1"/>
  <c r="E4" i="2"/>
  <c r="E65" i="1" l="1"/>
  <c r="B3" i="10"/>
  <c r="T4" i="13" l="1"/>
  <c r="U4" i="13" s="1"/>
  <c r="T3" i="13"/>
  <c r="M10" i="1"/>
  <c r="F10" i="10"/>
  <c r="H10" i="10" s="1"/>
  <c r="F12" i="10"/>
  <c r="H12" i="10" s="1"/>
  <c r="F13" i="10"/>
  <c r="H13" i="10" s="1"/>
  <c r="F11" i="10"/>
  <c r="H11" i="10" s="1"/>
  <c r="F9" i="10"/>
  <c r="H9" i="10" s="1"/>
  <c r="M11" i="1" l="1"/>
  <c r="O11" i="1" s="1"/>
  <c r="N17" i="1"/>
  <c r="M16" i="1"/>
  <c r="N16" i="1"/>
  <c r="Q16" i="1" s="1"/>
  <c r="M13" i="1"/>
  <c r="P13" i="1" s="1"/>
  <c r="N13" i="1"/>
  <c r="Q13" i="1" s="1"/>
  <c r="P16" i="1"/>
  <c r="M15" i="1"/>
  <c r="N15" i="1"/>
  <c r="Q15" i="1" s="1"/>
  <c r="F14" i="10"/>
  <c r="F55" i="10" s="1"/>
  <c r="H14" i="10" l="1"/>
  <c r="Q17" i="1"/>
  <c r="O17" i="1"/>
  <c r="O16" i="1"/>
  <c r="N14" i="1"/>
  <c r="O13" i="1"/>
  <c r="F65" i="10"/>
  <c r="F66" i="10" s="1"/>
  <c r="F110" i="10" s="1"/>
  <c r="P15" i="1"/>
  <c r="P18" i="1" s="1"/>
  <c r="O15" i="1"/>
  <c r="G14" i="10"/>
  <c r="G65" i="10" l="1"/>
  <c r="G66" i="10" s="1"/>
  <c r="G110" i="10" s="1"/>
  <c r="M61" i="1" s="1"/>
  <c r="P61" i="1" s="1"/>
  <c r="G55" i="10"/>
  <c r="H55" i="10" s="1"/>
  <c r="H65" i="10" s="1"/>
  <c r="H66" i="10" s="1"/>
  <c r="H110" i="10" s="1"/>
  <c r="N18" i="1"/>
  <c r="O14" i="1"/>
  <c r="O18" i="1" s="1"/>
  <c r="Q14" i="1"/>
  <c r="Q18" i="1" s="1"/>
  <c r="M18" i="1"/>
  <c r="M27" i="1" l="1"/>
  <c r="P27" i="1" s="1"/>
  <c r="P63" i="1"/>
  <c r="N61" i="1"/>
  <c r="H112" i="10"/>
  <c r="N27" i="1"/>
  <c r="Q27" i="1" s="1"/>
  <c r="H106" i="10"/>
  <c r="F112" i="10"/>
  <c r="F106" i="10"/>
  <c r="M28" i="1"/>
  <c r="O27" i="1" l="1"/>
  <c r="N28" i="1"/>
  <c r="Q28" i="1" s="1"/>
  <c r="H114" i="10"/>
  <c r="D118" i="10" s="1"/>
  <c r="Q61" i="1"/>
  <c r="Q63" i="1"/>
  <c r="P28" i="1"/>
  <c r="N63" i="1"/>
  <c r="G106" i="10"/>
  <c r="G112" i="10"/>
  <c r="F114" i="10"/>
  <c r="E4" i="10" s="1"/>
  <c r="M58" i="1"/>
  <c r="P58" i="1" s="1"/>
  <c r="N58" i="1" l="1"/>
  <c r="Q58" i="1" s="1"/>
  <c r="O28" i="1"/>
  <c r="O61" i="1"/>
  <c r="G114" i="10"/>
  <c r="C118" i="10" s="1"/>
  <c r="M63" i="1"/>
  <c r="O63" i="1" s="1"/>
  <c r="N65" i="1" l="1"/>
  <c r="Q65" i="1" s="1"/>
  <c r="D69" i="1" s="1"/>
  <c r="O58" i="1"/>
  <c r="B118" i="10"/>
  <c r="D119" i="10" s="1"/>
  <c r="M65" i="1"/>
  <c r="P65" i="1" s="1"/>
  <c r="C69" i="1" s="1"/>
  <c r="C119" i="10" l="1"/>
  <c r="B119" i="10" s="1"/>
  <c r="B69" i="1"/>
  <c r="C70" i="1" s="1"/>
  <c r="O65" i="1"/>
  <c r="F4" i="7" l="1"/>
  <c r="F4" i="8"/>
  <c r="F4" i="9"/>
  <c r="F4" i="2"/>
  <c r="F4" i="10"/>
  <c r="D70" i="1"/>
  <c r="B70" i="1" s="1"/>
</calcChain>
</file>

<file path=xl/sharedStrings.xml><?xml version="1.0" encoding="utf-8"?>
<sst xmlns="http://schemas.openxmlformats.org/spreadsheetml/2006/main" count="903" uniqueCount="209">
  <si>
    <t>Department(s):</t>
  </si>
  <si>
    <t>Principal Investigator(s):</t>
  </si>
  <si>
    <t>Sponsor Name:</t>
  </si>
  <si>
    <t>Project Title:</t>
  </si>
  <si>
    <t>Project Start Date:</t>
  </si>
  <si>
    <t>Project End Date:</t>
  </si>
  <si>
    <t xml:space="preserve">Sponsor Submission Deadline: </t>
  </si>
  <si>
    <t>Senior/Key Personnel</t>
  </si>
  <si>
    <t>Total</t>
  </si>
  <si>
    <t>Other Personnel</t>
  </si>
  <si>
    <t>Fringe</t>
  </si>
  <si>
    <t>Total Fringe</t>
  </si>
  <si>
    <t>Total Salaries, Wages and Fringe Benefits</t>
  </si>
  <si>
    <t>Travel</t>
  </si>
  <si>
    <t>Travel - Domestic</t>
  </si>
  <si>
    <t>Travel - International</t>
  </si>
  <si>
    <t>Tuition/Fees/Health Insurance</t>
  </si>
  <si>
    <t>Stipends</t>
  </si>
  <si>
    <t>Subsistence</t>
  </si>
  <si>
    <t>Other</t>
  </si>
  <si>
    <t>Other Direct Costs</t>
  </si>
  <si>
    <t>Materials and supplies</t>
  </si>
  <si>
    <t>Publication Costs</t>
  </si>
  <si>
    <t>Computer Services</t>
  </si>
  <si>
    <t>Subawards/Consortium/Contractual Costs</t>
  </si>
  <si>
    <t>Equipment or Facility Rental/User Fees</t>
  </si>
  <si>
    <t>Alterations and Renovations</t>
  </si>
  <si>
    <t>Total Direct Costs</t>
  </si>
  <si>
    <t>Indirect Costs</t>
  </si>
  <si>
    <t>On-Campus</t>
  </si>
  <si>
    <t>Off-Campus</t>
  </si>
  <si>
    <t>Total Indirect Costs</t>
  </si>
  <si>
    <t>Total Project Costs</t>
  </si>
  <si>
    <t>Student Personnel</t>
  </si>
  <si>
    <t># of Personnel</t>
  </si>
  <si>
    <t>Total Other Personnel</t>
  </si>
  <si>
    <t>Total Equipment</t>
  </si>
  <si>
    <t>Total Travel</t>
  </si>
  <si>
    <t># of Participants</t>
  </si>
  <si>
    <t>Total Other Costs</t>
  </si>
  <si>
    <t>Total Indirect Cost</t>
  </si>
  <si>
    <t>Total Costs Year One</t>
  </si>
  <si>
    <t>Academic Months</t>
  </si>
  <si>
    <t>Summer Months</t>
  </si>
  <si>
    <t>Total Year One</t>
  </si>
  <si>
    <t>Total Senior/Key Personnel</t>
  </si>
  <si>
    <t>Type</t>
  </si>
  <si>
    <t># of Students</t>
  </si>
  <si>
    <t>Summer</t>
  </si>
  <si>
    <t>Total Student Personnel</t>
  </si>
  <si>
    <t>Name of Senior/Key Personnel</t>
  </si>
  <si>
    <t>Equipment (Over $5,000)</t>
  </si>
  <si>
    <t>Cost (Each)</t>
  </si>
  <si>
    <t>Fall</t>
  </si>
  <si>
    <t>Spring</t>
  </si>
  <si>
    <t>Hourly Wage</t>
  </si>
  <si>
    <t>Total Support Costs</t>
  </si>
  <si>
    <t>Total Year Two</t>
  </si>
  <si>
    <t>Total Wages/Fringe Benefits</t>
  </si>
  <si>
    <t>Total Costs Year Two</t>
  </si>
  <si>
    <t>Total Year Three</t>
  </si>
  <si>
    <t>Total Materials and Supplies</t>
  </si>
  <si>
    <t>Post Doctoral Associates</t>
  </si>
  <si>
    <r>
      <t xml:space="preserve">Secretarial/Clerical </t>
    </r>
    <r>
      <rPr>
        <i/>
        <sz val="10"/>
        <color theme="1"/>
        <rFont val="Tahoma"/>
        <family val="2"/>
      </rPr>
      <t>(ONLY if time can be allocated)</t>
    </r>
  </si>
  <si>
    <t>Other Professionals</t>
  </si>
  <si>
    <t>Total Year Four</t>
  </si>
  <si>
    <t>Total Costs Year Four</t>
  </si>
  <si>
    <t>Total Year Five</t>
  </si>
  <si>
    <t>Total Costs Year Five</t>
  </si>
  <si>
    <t>Total Costs Year Three</t>
  </si>
  <si>
    <t>Description of item</t>
  </si>
  <si>
    <t>Undergraduate Student Employees</t>
  </si>
  <si>
    <t>PhD Graduate Assistantships</t>
  </si>
  <si>
    <t>Master's Graduate Assistantships</t>
  </si>
  <si>
    <t>Total PhD Assistantships</t>
  </si>
  <si>
    <t>Total Master's Assistantships</t>
  </si>
  <si>
    <t>Total Undergraduate Employees</t>
  </si>
  <si>
    <t>Fringe Benefits</t>
  </si>
  <si>
    <t>Temp Employees</t>
  </si>
  <si>
    <t>Materials and Supplies</t>
  </si>
  <si>
    <r>
      <t xml:space="preserve">Calendar Months
</t>
    </r>
    <r>
      <rPr>
        <sz val="8"/>
        <rFont val="Tahoma"/>
        <family val="2"/>
      </rPr>
      <t>(12-month faculty appointment/ FTE staff)</t>
    </r>
  </si>
  <si>
    <t>Base Salary</t>
  </si>
  <si>
    <t>PI</t>
  </si>
  <si>
    <t>Co-PI</t>
  </si>
  <si>
    <t xml:space="preserve">AY </t>
  </si>
  <si>
    <t>YR1</t>
  </si>
  <si>
    <t>YR2</t>
  </si>
  <si>
    <t>YR3</t>
  </si>
  <si>
    <t>YR4</t>
  </si>
  <si>
    <t>YR5</t>
  </si>
  <si>
    <t>Calendar Months</t>
  </si>
  <si>
    <t>Students</t>
  </si>
  <si>
    <t># Fall Students</t>
  </si>
  <si>
    <t xml:space="preserve"># Spring Students </t>
  </si>
  <si>
    <t># Summer Students</t>
  </si>
  <si>
    <t>Daily Rate</t>
  </si>
  <si>
    <t>Purpose and Destination</t>
  </si>
  <si>
    <t>Ground Transport.</t>
  </si>
  <si>
    <t># of PPL</t>
  </si>
  <si>
    <t>Registration</t>
  </si>
  <si>
    <t>Airfare</t>
  </si>
  <si>
    <t># of nights</t>
  </si>
  <si>
    <t>(per diem) Lodging/day</t>
  </si>
  <si>
    <t># of Days</t>
  </si>
  <si>
    <t>(per diem) M&amp;I/day</t>
  </si>
  <si>
    <t>Estimated Trip Cost</t>
  </si>
  <si>
    <t># of Trips</t>
  </si>
  <si>
    <t>Travel Cost</t>
  </si>
  <si>
    <t>Year(s)</t>
  </si>
  <si>
    <t>Year 1</t>
  </si>
  <si>
    <t>Year 2</t>
  </si>
  <si>
    <t>Year 3</t>
  </si>
  <si>
    <t>Year 4</t>
  </si>
  <si>
    <t>Year 5</t>
  </si>
  <si>
    <t>Domestic</t>
  </si>
  <si>
    <t xml:space="preserve">Foreign </t>
  </si>
  <si>
    <r>
      <t xml:space="preserve">Equipment </t>
    </r>
    <r>
      <rPr>
        <sz val="14"/>
        <color theme="1"/>
        <rFont val="Tahoma"/>
        <family val="2"/>
      </rPr>
      <t>(over $5,000)</t>
    </r>
  </si>
  <si>
    <t># of Fall Students</t>
  </si>
  <si>
    <t># of Summer Students</t>
  </si>
  <si>
    <t># of Spring Students</t>
  </si>
  <si>
    <t>Total Budget Cost</t>
  </si>
  <si>
    <t>Year 5 Total</t>
  </si>
  <si>
    <t>Year 4 Total</t>
  </si>
  <si>
    <t>Year 3 Total</t>
  </si>
  <si>
    <t>Year 2 Total</t>
  </si>
  <si>
    <t>Year 1 total</t>
  </si>
  <si>
    <t>Total Cost</t>
  </si>
  <si>
    <t xml:space="preserve">Period </t>
  </si>
  <si>
    <t>Total Period</t>
  </si>
  <si>
    <t>Indirect Cost</t>
  </si>
  <si>
    <t># of Months</t>
  </si>
  <si>
    <t>% of Effort</t>
  </si>
  <si>
    <t>Graduate Student Employees (PhD/Master's)</t>
  </si>
  <si>
    <t>Total Graduate Employees</t>
  </si>
  <si>
    <t>SPONSOR REQUEST</t>
  </si>
  <si>
    <t>MATCHING FUNDS</t>
  </si>
  <si>
    <t>Year One
SPONSOR</t>
  </si>
  <si>
    <t>Year One
MATCH</t>
  </si>
  <si>
    <t>Year Two
SPONSOR</t>
  </si>
  <si>
    <t>Year Two
MATCH</t>
  </si>
  <si>
    <t>Year Three
MATCH</t>
  </si>
  <si>
    <t>Year Three
SPONSOR</t>
  </si>
  <si>
    <t>Year Four
SPONSOR</t>
  </si>
  <si>
    <t>Year Four
MATCH</t>
  </si>
  <si>
    <t>Year Five
SPONSOR</t>
  </si>
  <si>
    <t>Year Five
MATCH</t>
  </si>
  <si>
    <t xml:space="preserve">SPONSOR </t>
  </si>
  <si>
    <t>MATCH</t>
  </si>
  <si>
    <t>Percentages</t>
  </si>
  <si>
    <t>TOTAL</t>
  </si>
  <si>
    <t xml:space="preserve">Fringe Benefits Personnel Category </t>
  </si>
  <si>
    <t>Rate</t>
  </si>
  <si>
    <t>Applied To (Base)</t>
  </si>
  <si>
    <t>Salaries, Wages &amp; Fringe</t>
  </si>
  <si>
    <t>Course Buyout (enter # of courses in cell B50)</t>
  </si>
  <si>
    <t># of Personnel &amp;/or Course Buyout</t>
  </si>
  <si>
    <t>Internal Budget With Cost-Share Worksheet
Year Two</t>
  </si>
  <si>
    <t>Internal Budget With Cost-Share Worksheet
Year One</t>
  </si>
  <si>
    <t>Internal Budget With Cost-Share Worksheet
Year Three</t>
  </si>
  <si>
    <t>Internal Budget With Cost-Share Worksheet
Year Four</t>
  </si>
  <si>
    <t>Internal Budget With Cost-Share Worksheet
Year Five</t>
  </si>
  <si>
    <t xml:space="preserve">Coastal Carolina University
Internal Budget With Cost-Share Worksheet </t>
  </si>
  <si>
    <t>Applied to (Base)</t>
  </si>
  <si>
    <t>Participant/Trainee Support</t>
  </si>
  <si>
    <t>Consultant/Contractual Services</t>
  </si>
  <si>
    <r>
      <rPr>
        <b/>
        <sz val="10"/>
        <color theme="1"/>
        <rFont val="Tahoma"/>
        <family val="2"/>
      </rPr>
      <t>NOTE:</t>
    </r>
    <r>
      <rPr>
        <sz val="10"/>
        <color theme="1"/>
        <rFont val="Tahoma"/>
        <family val="2"/>
      </rPr>
      <t xml:space="preserve">
Off-campus rate only applies when a project is conducted at facilities not owned or leased by the university. This does not apply to field work.</t>
    </r>
  </si>
  <si>
    <t>Salary Calculator</t>
  </si>
  <si>
    <t xml:space="preserve"># of Summer Months </t>
  </si>
  <si>
    <t># of  Academic Months</t>
  </si>
  <si>
    <t># of Calendar Months</t>
  </si>
  <si>
    <t>Total Salary Requested</t>
  </si>
  <si>
    <t>Days</t>
  </si>
  <si>
    <t>Total Wages/Fringe</t>
  </si>
  <si>
    <t># of Items</t>
  </si>
  <si>
    <r>
      <t>Travel</t>
    </r>
    <r>
      <rPr>
        <sz val="9"/>
        <color rgb="FFFF0000"/>
        <rFont val="Tahoma"/>
        <family val="2"/>
      </rPr>
      <t xml:space="preserve"> (Detail in the justification)</t>
    </r>
  </si>
  <si>
    <t>Year One Start Date:</t>
  </si>
  <si>
    <t>Year One End Date:</t>
  </si>
  <si>
    <t>Year Two Start Date:</t>
  </si>
  <si>
    <t>Year Two End Date:</t>
  </si>
  <si>
    <t>Year Three Start Date:</t>
  </si>
  <si>
    <t>Year Three End Date:</t>
  </si>
  <si>
    <t>Year Four Start Date:</t>
  </si>
  <si>
    <t>Year Four End Date:</t>
  </si>
  <si>
    <t>Year Five Start Date:</t>
  </si>
  <si>
    <t>Year Five End Date:</t>
  </si>
  <si>
    <r>
      <rPr>
        <b/>
        <sz val="10"/>
        <color theme="1"/>
        <rFont val="Tahoma"/>
        <family val="2"/>
      </rPr>
      <t>Travel Guidelines</t>
    </r>
    <r>
      <rPr>
        <sz val="10"/>
        <color theme="1"/>
        <rFont val="Tahoma"/>
        <family val="2"/>
      </rPr>
      <t xml:space="preserve">
 Expense Reimbursement is limited to travel more than 50 miles from an employee’s primary office at the University.
 Meals and incidentals are paid at the SC State Rate. 
$35 per day within the State of South Carolina 
$50 per day outside of the State of South Carolina
Lodging is paid based on the National GSA rate.
https://www.gsa.gov/travel/plan-book/per-diem-rates
Personal automobiles will be $.04 per mile less than the standard business mileage rate established by the Internal Revenue Service.
</t>
    </r>
    <r>
      <rPr>
        <b/>
        <sz val="12"/>
        <color rgb="FF008080"/>
        <rFont val="Tahoma"/>
        <family val="2"/>
      </rPr>
      <t xml:space="preserve">Quick Links
</t>
    </r>
    <r>
      <rPr>
        <sz val="10"/>
        <rFont val="Tahoma"/>
        <family val="2"/>
      </rPr>
      <t>Current Mileage Rates (https://www.irs.gov/tax-professionals/standard-mileage-rates)
CCU Travel Policy (https://www.coastal.edu/policies/policyDetails.php?x=131)</t>
    </r>
  </si>
  <si>
    <r>
      <t xml:space="preserve">Enter the number of ACADEMIC months from </t>
    </r>
    <r>
      <rPr>
        <b/>
        <sz val="12"/>
        <color theme="1"/>
        <rFont val="Tahoma"/>
        <family val="2"/>
      </rPr>
      <t>Cells C9-C13</t>
    </r>
    <r>
      <rPr>
        <sz val="12"/>
        <color theme="1"/>
        <rFont val="Tahoma"/>
        <family val="2"/>
      </rPr>
      <t xml:space="preserve">.
Enter the number of SUMMER months from one of </t>
    </r>
    <r>
      <rPr>
        <b/>
        <sz val="12"/>
        <color theme="1"/>
        <rFont val="Tahoma"/>
        <family val="2"/>
      </rPr>
      <t>Cells D9-D13</t>
    </r>
    <r>
      <rPr>
        <sz val="12"/>
        <color theme="1"/>
        <rFont val="Tahoma"/>
        <family val="2"/>
      </rPr>
      <t>.</t>
    </r>
    <r>
      <rPr>
        <b/>
        <sz val="12"/>
        <color theme="1"/>
        <rFont val="Tahoma"/>
        <family val="2"/>
      </rPr>
      <t xml:space="preserve">
Only use CALENDAR months (B9-B13) for employees on a 12-month appointment.  </t>
    </r>
  </si>
  <si>
    <r>
      <t>Other</t>
    </r>
    <r>
      <rPr>
        <sz val="10"/>
        <color rgb="FFFF0000"/>
        <rFont val="Tahoma"/>
        <family val="2"/>
      </rPr>
      <t xml:space="preserve"> (Enter a total and detail each cost in the justification)</t>
    </r>
  </si>
  <si>
    <r>
      <rPr>
        <b/>
        <sz val="10"/>
        <rFont val="Tahoma"/>
        <family val="2"/>
      </rPr>
      <t>NOTES:</t>
    </r>
    <r>
      <rPr>
        <sz val="10"/>
        <color rgb="FFFF0000"/>
        <rFont val="Tahoma"/>
        <family val="2"/>
      </rPr>
      <t xml:space="preserve">
</t>
    </r>
    <r>
      <rPr>
        <sz val="10"/>
        <rFont val="Tahoma"/>
        <family val="2"/>
      </rPr>
      <t xml:space="preserve">Fringe Benefit fields will auto-populate based on the university's current rates for </t>
    </r>
    <r>
      <rPr>
        <i/>
        <sz val="10"/>
        <rFont val="Tahoma"/>
        <family val="2"/>
      </rPr>
      <t xml:space="preserve">typical </t>
    </r>
    <r>
      <rPr>
        <sz val="10"/>
        <rFont val="Tahoma"/>
        <family val="2"/>
      </rPr>
      <t xml:space="preserve">position circumstances, individual circumstances may apply and updates will be made to rates during the OSPRS budget review.
</t>
    </r>
    <r>
      <rPr>
        <sz val="10"/>
        <color rgb="FF0000FF"/>
        <rFont val="Tahoma"/>
        <family val="2"/>
      </rPr>
      <t>Student Fringe Benefits: Student fringe is calculated at 0.7% for the academic semesters and the maximum hours per week is 20. Students who work greater than 20 hours per week in the summer have a fringe rate of 8.45% for their summer hours only.</t>
    </r>
  </si>
  <si>
    <t>Course Buyout</t>
  </si>
  <si>
    <r>
      <rPr>
        <b/>
        <sz val="10"/>
        <color rgb="FFFF0000"/>
        <rFont val="Tahoma"/>
        <family val="2"/>
      </rPr>
      <t xml:space="preserve">INSTRUCTIONS FOR STUDENT PERSONNEL: </t>
    </r>
    <r>
      <rPr>
        <sz val="10"/>
        <rFont val="Tahoma"/>
        <family val="2"/>
      </rPr>
      <t xml:space="preserve">Enter the number of students to be employed, weeks to be worked in each semester, hours to be worked in each semester, and proposed hourly wage. </t>
    </r>
    <r>
      <rPr>
        <sz val="10"/>
        <color rgb="FFFF0000"/>
        <rFont val="Tahoma"/>
        <family val="2"/>
      </rPr>
      <t xml:space="preserve">
</t>
    </r>
    <r>
      <rPr>
        <b/>
        <sz val="10"/>
        <rFont val="Tahoma"/>
        <family val="2"/>
      </rPr>
      <t xml:space="preserve">NOTES:
</t>
    </r>
    <r>
      <rPr>
        <sz val="10"/>
        <rFont val="Tahoma"/>
        <family val="2"/>
      </rPr>
      <t>Graduate Assistantships default to the established guidelines and rates for the # of weeks in each semester, # of hours allowable per week and the hourly wage for PhD and Master's GAs. Student employees default to a 20 hour workweek (max) during the academic year, per university policy.</t>
    </r>
    <r>
      <rPr>
        <b/>
        <sz val="10"/>
        <rFont val="Tahoma"/>
        <family val="2"/>
      </rPr>
      <t xml:space="preserve">
</t>
    </r>
    <r>
      <rPr>
        <sz val="10"/>
        <color rgb="FFFF0000"/>
        <rFont val="Tahoma"/>
        <family val="2"/>
      </rPr>
      <t xml:space="preserve">
</t>
    </r>
    <r>
      <rPr>
        <sz val="10"/>
        <rFont val="Tahoma"/>
        <family val="2"/>
      </rPr>
      <t>If you plan to make any changes to the established guidelines of weeks or hours worked for GAs, please work with the OSPRS to ensure compliance with university policies, Graduate Studies practices and tax regulations.
The current maximum hourly wage allowed for PhD graduate student employees on an externally-funded project who will part of the research/project team is $33.33; a Master's graduate student employee is $21.67 and an undergraduate student employee is $15.</t>
    </r>
    <r>
      <rPr>
        <sz val="10"/>
        <color theme="1"/>
        <rFont val="Tahoma"/>
        <family val="2"/>
      </rPr>
      <t xml:space="preserve">
Students employees who were enrolled in the spring and are enrolled for the fall who will be working in summer semesters (not a GA), </t>
    </r>
    <r>
      <rPr>
        <i/>
        <sz val="10"/>
        <color theme="1"/>
        <rFont val="Tahoma"/>
        <family val="2"/>
      </rPr>
      <t>may</t>
    </r>
    <r>
      <rPr>
        <sz val="10"/>
        <color theme="1"/>
        <rFont val="Tahoma"/>
        <family val="2"/>
      </rPr>
      <t xml:space="preserve"> work up to 40 hours per week, but PIs are advised that students working more than 20 hours per week will increase the fringe benefit cost to the grant project and have tax implications for the student(s) as well.</t>
    </r>
  </si>
  <si>
    <r>
      <rPr>
        <b/>
        <sz val="10"/>
        <color rgb="FFFF0000"/>
        <rFont val="Tahoma"/>
        <family val="2"/>
      </rPr>
      <t xml:space="preserve">INSTRUCTIONS FOR PARTICIPANT COSTS: </t>
    </r>
    <r>
      <rPr>
        <sz val="10"/>
        <rFont val="Tahoma"/>
        <family val="2"/>
      </rPr>
      <t xml:space="preserve">Enter the number of participants and the cost of each item to be covered. </t>
    </r>
    <r>
      <rPr>
        <b/>
        <sz val="10"/>
        <rFont val="Tahoma"/>
        <family val="2"/>
      </rPr>
      <t xml:space="preserve">
NOTE:</t>
    </r>
    <r>
      <rPr>
        <sz val="10"/>
        <color rgb="FFFF0000"/>
        <rFont val="Tahoma"/>
        <family val="2"/>
      </rPr>
      <t xml:space="preserve">
</t>
    </r>
    <r>
      <rPr>
        <sz val="10"/>
        <rFont val="Tahoma"/>
        <family val="2"/>
      </rPr>
      <t xml:space="preserve">Participants are those people who will be benefitting in some way from the work/scope of the project as research trainees or attendees of workshops or conferences. While they may be </t>
    </r>
    <r>
      <rPr>
        <i/>
        <sz val="10"/>
        <rFont val="Tahoma"/>
        <family val="2"/>
      </rPr>
      <t>working</t>
    </r>
    <r>
      <rPr>
        <sz val="10"/>
        <rFont val="Tahoma"/>
        <family val="2"/>
      </rPr>
      <t xml:space="preserve"> as they learn being a member of the project team, their payment or other financial assistance is not based on any hourly wage or hours worked calculation, but a set amount to be paid for their participation in the project. This section should </t>
    </r>
    <r>
      <rPr>
        <b/>
        <u/>
        <sz val="10"/>
        <rFont val="Tahoma"/>
        <family val="2"/>
      </rPr>
      <t>NOT</t>
    </r>
    <r>
      <rPr>
        <sz val="10"/>
        <rFont val="Tahoma"/>
        <family val="2"/>
      </rPr>
      <t xml:space="preserve"> be used for costs associated with wages paid to student employees on a project.</t>
    </r>
  </si>
  <si>
    <t>Summer
Months</t>
  </si>
  <si>
    <t># of Weeks</t>
  </si>
  <si>
    <t># of Wours</t>
  </si>
  <si>
    <t>Total Costs</t>
  </si>
  <si>
    <t># of Hours</t>
  </si>
  <si>
    <t xml:space="preserve">Indirect Costs </t>
  </si>
  <si>
    <r>
      <rPr>
        <b/>
        <sz val="10"/>
        <color theme="1"/>
        <rFont val="Tahoma"/>
        <family val="2"/>
      </rPr>
      <t>NOTE:</t>
    </r>
    <r>
      <rPr>
        <sz val="10"/>
        <color theme="1"/>
        <rFont val="Tahoma"/>
        <family val="2"/>
      </rPr>
      <t xml:space="preserve">
Percentages/amounts should be in compliance with the sponsor's requirement for matching funds.</t>
    </r>
  </si>
  <si>
    <t>Maintenance and Support Plans</t>
  </si>
  <si>
    <r>
      <rPr>
        <b/>
        <sz val="10"/>
        <color theme="1"/>
        <rFont val="Tahoma"/>
        <family val="2"/>
      </rPr>
      <t xml:space="preserve">NOTE:
</t>
    </r>
    <r>
      <rPr>
        <sz val="10"/>
        <color theme="1"/>
        <rFont val="Tahoma"/>
        <family val="2"/>
      </rPr>
      <t>If additional space is needed to detail "Materials and Supplies", please work with the OSPRS Pre-Award Coordinator to ensure calculations are updated correctly in the worksheet.</t>
    </r>
  </si>
  <si>
    <r>
      <rPr>
        <b/>
        <sz val="10"/>
        <color rgb="FFFF0000"/>
        <rFont val="Tahoma"/>
        <family val="2"/>
      </rPr>
      <t xml:space="preserve">INSTRUCTIONS FOR SENIOR/KEY PERSONNEL: </t>
    </r>
    <r>
      <rPr>
        <sz val="10"/>
        <color theme="1"/>
        <rFont val="Tahoma"/>
        <family val="2"/>
      </rPr>
      <t xml:space="preserve">Enter the number of months proposed in one or more of the categories to calculate costs for each person. 
</t>
    </r>
    <r>
      <rPr>
        <b/>
        <sz val="10"/>
        <color theme="1"/>
        <rFont val="Tahoma"/>
        <family val="2"/>
      </rPr>
      <t>NOTES:</t>
    </r>
    <r>
      <rPr>
        <sz val="10"/>
        <color theme="1"/>
        <rFont val="Tahoma"/>
        <family val="2"/>
      </rPr>
      <t xml:space="preserve">
Base salary </t>
    </r>
    <r>
      <rPr>
        <b/>
        <sz val="10"/>
        <color theme="1"/>
        <rFont val="Tahoma"/>
        <family val="2"/>
      </rPr>
      <t>MUST BE ENTERED</t>
    </r>
    <r>
      <rPr>
        <sz val="10"/>
        <color theme="1"/>
        <rFont val="Tahoma"/>
        <family val="2"/>
      </rPr>
      <t xml:space="preserve"> in Year One if there will be any salary allocated in subsequent years (this applies even if there is no salary requested in Year One for a PI or Co-PI).
Each additional year of the project will automatically calculate a 3% increase in salary.
</t>
    </r>
    <r>
      <rPr>
        <sz val="10"/>
        <color rgb="FFFF0000"/>
        <rFont val="Tahoma"/>
        <family val="2"/>
      </rPr>
      <t>Calendar and Academic year</t>
    </r>
    <r>
      <rPr>
        <sz val="10"/>
        <color theme="1"/>
        <rFont val="Tahoma"/>
        <family val="2"/>
      </rPr>
      <t xml:space="preserve"> additional compensation</t>
    </r>
    <r>
      <rPr>
        <b/>
        <sz val="10"/>
        <color theme="1"/>
        <rFont val="Tahoma"/>
        <family val="2"/>
      </rPr>
      <t xml:space="preserve"> from all sources is capped at 30%</t>
    </r>
    <r>
      <rPr>
        <sz val="10"/>
        <color theme="1"/>
        <rFont val="Tahoma"/>
        <family val="2"/>
      </rPr>
      <t xml:space="preserve"> of total base pay.</t>
    </r>
    <r>
      <rPr>
        <b/>
        <sz val="10"/>
        <color rgb="FF0000FF"/>
        <rFont val="Tahoma"/>
        <family val="2"/>
      </rPr>
      <t xml:space="preserve"> </t>
    </r>
    <r>
      <rPr>
        <sz val="10"/>
        <color theme="1"/>
        <rFont val="Tahoma"/>
        <family val="2"/>
      </rPr>
      <t xml:space="preserve">
</t>
    </r>
    <r>
      <rPr>
        <sz val="10"/>
        <color rgb="FFFF0000"/>
        <rFont val="Tahoma"/>
        <family val="2"/>
      </rPr>
      <t>Summer salary</t>
    </r>
    <r>
      <rPr>
        <sz val="10"/>
        <color theme="1"/>
        <rFont val="Tahoma"/>
        <family val="2"/>
      </rPr>
      <t xml:space="preserve"> is calculated on a faculty member’s maximum daily rate of pay. The daily rate is reduced by 1/2 for anyone teaching one class during a summer semester in which grant compensation is being requested. If two courses are being taught, no additional grant compensation is available for that semester. Summer Effort is caculated on daily rates *# of working days (22 workdays in 1 month).
</t>
    </r>
    <r>
      <rPr>
        <b/>
        <sz val="10"/>
        <color theme="1"/>
        <rFont val="Tahoma"/>
        <family val="2"/>
      </rPr>
      <t xml:space="preserve">** </t>
    </r>
    <r>
      <rPr>
        <sz val="10"/>
        <color theme="1"/>
        <rFont val="Tahoma"/>
        <family val="2"/>
      </rPr>
      <t>If additional lines are needed, please work with the OSPRS Pre-Award Coordinator to ensure calculations are updated correctly in the worksheet.</t>
    </r>
  </si>
  <si>
    <r>
      <rPr>
        <b/>
        <sz val="10"/>
        <color rgb="FFFF0000"/>
        <rFont val="Tahoma"/>
        <family val="2"/>
      </rPr>
      <t>INSTRUCTIONS FOR PROJECT DATES:</t>
    </r>
    <r>
      <rPr>
        <sz val="10"/>
        <rFont val="Tahoma"/>
        <family val="2"/>
      </rPr>
      <t xml:space="preserve"> Enter the project start date and the end date will populate, along with all dates for additional years, if applicable.
</t>
    </r>
    <r>
      <rPr>
        <b/>
        <sz val="10"/>
        <rFont val="Tahoma"/>
        <family val="2"/>
      </rPr>
      <t xml:space="preserve">NOTE: </t>
    </r>
    <r>
      <rPr>
        <sz val="10"/>
        <rFont val="Tahoma"/>
        <family val="2"/>
      </rPr>
      <t xml:space="preserve">If your project is less than one year, the actual dates will be reflected on the final submission to the sponsor. </t>
    </r>
  </si>
  <si>
    <t>NOTE: Instructions for completing all sections can be found on the Year Two worksheet.</t>
  </si>
  <si>
    <t>NOTE: Instructions for completing all sections can be found on the Year Three worksheet.</t>
  </si>
  <si>
    <t>NOTE: Instructions for completing all sections can be found on the Year Four worksheet.</t>
  </si>
  <si>
    <t>NOTE: Instructions for completing all sections can be found on the Year Five worksheet.</t>
  </si>
  <si>
    <r>
      <rPr>
        <b/>
        <sz val="10"/>
        <color theme="1"/>
        <rFont val="Tahoma"/>
        <family val="2"/>
      </rPr>
      <t xml:space="preserve">NOTES:
</t>
    </r>
    <r>
      <rPr>
        <sz val="10"/>
        <color theme="1"/>
        <rFont val="Tahoma"/>
        <family val="2"/>
      </rPr>
      <t xml:space="preserve">As these employees could change to meet the project scope needs in different project years, salaries in this category will </t>
    </r>
    <r>
      <rPr>
        <u/>
        <sz val="10"/>
        <color theme="1"/>
        <rFont val="Tahoma"/>
        <family val="2"/>
      </rPr>
      <t>not</t>
    </r>
    <r>
      <rPr>
        <sz val="10"/>
        <color theme="1"/>
        <rFont val="Tahoma"/>
        <family val="2"/>
      </rPr>
      <t xml:space="preserve"> carry forward to other years, they must be entered for each year they will be applied.</t>
    </r>
    <r>
      <rPr>
        <b/>
        <sz val="10"/>
        <color theme="1"/>
        <rFont val="Tahoma"/>
        <family val="2"/>
      </rPr>
      <t xml:space="preserve">
</t>
    </r>
    <r>
      <rPr>
        <sz val="10"/>
        <color theme="1"/>
        <rFont val="Tahoma"/>
        <family val="2"/>
      </rPr>
      <t xml:space="preserve">
</t>
    </r>
    <r>
      <rPr>
        <b/>
        <i/>
        <sz val="10"/>
        <color rgb="FF0000FF"/>
        <rFont val="Tahoma"/>
        <family val="2"/>
      </rPr>
      <t xml:space="preserve">Course Buyout: </t>
    </r>
    <r>
      <rPr>
        <i/>
        <sz val="10"/>
        <color rgb="FF0000FF"/>
        <rFont val="Tahoma"/>
        <family val="2"/>
      </rPr>
      <t>$4,116 for every 3-credit course. Course buyout include fringe benefits. Enter the number of courses requested in Cell B50.</t>
    </r>
  </si>
  <si>
    <r>
      <rPr>
        <b/>
        <sz val="10"/>
        <color theme="1"/>
        <rFont val="Tahoma"/>
        <family val="2"/>
      </rPr>
      <t>NOTES:</t>
    </r>
    <r>
      <rPr>
        <sz val="10"/>
        <color theme="1"/>
        <rFont val="Tahoma"/>
        <family val="2"/>
      </rPr>
      <t xml:space="preserve">
Items costing less than $5,000 should be entered as Materials and Supplies.
Be sure to include the cost of taxes (if aplicable*), shipping, set-up, etc. 
</t>
    </r>
    <r>
      <rPr>
        <sz val="9.5"/>
        <color rgb="FF0000FF"/>
        <rFont val="Tahoma"/>
        <family val="2"/>
      </rPr>
      <t>*Equipment under the category of "Research and Development Equipment", is exempt from sales tax per SC Code 12-36-2110 (56).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</si>
</sst>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4" formatCode="_(&quot;$&quot;* #,##0.00_);_(&quot;$&quot;* \(#,##0.00\);_(&quot;$&quot;* &quot;-&quot;??_);_(@_)"/>
    <numFmt numFmtId="164" formatCode="0.00_);\(0.00\)"/>
    <numFmt numFmtId="165" formatCode="0_);\(0\)"/>
    <numFmt numFmtId="166" formatCode="0;[Red]0"/>
    <numFmt numFmtId="167" formatCode="&quot;$&quot;#,##0"/>
    <numFmt numFmtId="168" formatCode="&quot;$&quot;#,##0.00"/>
    <numFmt numFmtId="169" formatCode="&quot;$&quot;#,##0.0"/>
    <numFmt numFmtId="170" formatCode="0.00;[Red]0.00"/>
  </numFmts>
  <fonts count="47" x14ac:knownFonts="1">
    <font>
      <sz val="11"/>
      <color theme="1"/>
      <name val="Calibri"/>
      <family val="2"/>
      <scheme val="minor"/>
    </font>
    <font>
      <sz val="11"/>
      <color theme="1"/>
      <name val="Tahoma"/>
      <family val="2"/>
    </font>
    <font>
      <sz val="10"/>
      <color theme="1"/>
      <name val="Tahoma"/>
      <family val="2"/>
    </font>
    <font>
      <b/>
      <sz val="14"/>
      <color theme="1"/>
      <name val="Tahoma"/>
      <family val="2"/>
    </font>
    <font>
      <b/>
      <sz val="9"/>
      <color theme="1"/>
      <name val="Tahoma"/>
      <family val="2"/>
    </font>
    <font>
      <b/>
      <sz val="11"/>
      <color theme="1"/>
      <name val="Tahoma"/>
      <family val="2"/>
    </font>
    <font>
      <i/>
      <sz val="11"/>
      <color theme="1"/>
      <name val="Tahoma"/>
      <family val="2"/>
    </font>
    <font>
      <b/>
      <i/>
      <sz val="11"/>
      <color theme="1"/>
      <name val="Tahoma"/>
      <family val="2"/>
    </font>
    <font>
      <b/>
      <sz val="10"/>
      <color theme="1"/>
      <name val="Tahoma"/>
      <family val="2"/>
    </font>
    <font>
      <sz val="9"/>
      <color theme="1"/>
      <name val="Tahoma"/>
      <family val="2"/>
    </font>
    <font>
      <b/>
      <sz val="11"/>
      <name val="Tahoma"/>
      <family val="2"/>
    </font>
    <font>
      <sz val="9"/>
      <color theme="1"/>
      <name val="Calibri"/>
      <family val="2"/>
      <scheme val="minor"/>
    </font>
    <font>
      <b/>
      <i/>
      <sz val="9"/>
      <color theme="1"/>
      <name val="Tahoma"/>
      <family val="2"/>
    </font>
    <font>
      <i/>
      <sz val="9"/>
      <color theme="1"/>
      <name val="Tahoma"/>
      <family val="2"/>
    </font>
    <font>
      <b/>
      <sz val="14"/>
      <color theme="1"/>
      <name val="Calibri"/>
      <family val="2"/>
      <scheme val="minor"/>
    </font>
    <font>
      <b/>
      <sz val="9"/>
      <color theme="1"/>
      <name val="Calibri"/>
      <family val="2"/>
      <scheme val="minor"/>
    </font>
    <font>
      <b/>
      <sz val="14"/>
      <name val="Tahoma"/>
      <family val="2"/>
    </font>
    <font>
      <sz val="11"/>
      <color theme="1"/>
      <name val="Calibri"/>
      <family val="2"/>
      <scheme val="minor"/>
    </font>
    <font>
      <b/>
      <sz val="10"/>
      <name val="Tahoma"/>
      <family val="2"/>
    </font>
    <font>
      <sz val="10"/>
      <name val="Tahoma"/>
      <family val="2"/>
    </font>
    <font>
      <b/>
      <i/>
      <sz val="10"/>
      <color theme="1"/>
      <name val="Tahoma"/>
      <family val="2"/>
    </font>
    <font>
      <i/>
      <sz val="10"/>
      <color theme="1"/>
      <name val="Tahoma"/>
      <family val="2"/>
    </font>
    <font>
      <b/>
      <sz val="10"/>
      <color rgb="FFFF0000"/>
      <name val="Tahoma"/>
      <family val="2"/>
    </font>
    <font>
      <sz val="9"/>
      <color rgb="FFFF0000"/>
      <name val="Calibri"/>
      <family val="2"/>
      <scheme val="minor"/>
    </font>
    <font>
      <sz val="10"/>
      <color rgb="FFFF0000"/>
      <name val="Tahoma"/>
      <family val="2"/>
    </font>
    <font>
      <i/>
      <sz val="10"/>
      <name val="Tahoma"/>
      <family val="2"/>
    </font>
    <font>
      <b/>
      <u/>
      <sz val="10"/>
      <name val="Tahoma"/>
      <family val="2"/>
    </font>
    <font>
      <sz val="8"/>
      <name val="Tahoma"/>
      <family val="2"/>
    </font>
    <font>
      <sz val="12"/>
      <color theme="1"/>
      <name val="Calibri"/>
      <family val="2"/>
      <scheme val="minor"/>
    </font>
    <font>
      <sz val="12"/>
      <color theme="1"/>
      <name val="Tahoma"/>
      <family val="2"/>
    </font>
    <font>
      <sz val="14"/>
      <color theme="1"/>
      <name val="Tahoma"/>
      <family val="2"/>
    </font>
    <font>
      <b/>
      <sz val="12"/>
      <color theme="1"/>
      <name val="Tahoma"/>
      <family val="2"/>
    </font>
    <font>
      <b/>
      <sz val="10"/>
      <color rgb="FF0000FF"/>
      <name val="Tahoma"/>
      <family val="2"/>
    </font>
    <font>
      <sz val="10"/>
      <color rgb="FF0000FF"/>
      <name val="Tahoma"/>
      <family val="2"/>
    </font>
    <font>
      <b/>
      <sz val="9"/>
      <name val="Tahoma"/>
      <family val="2"/>
    </font>
    <font>
      <b/>
      <i/>
      <sz val="10"/>
      <color rgb="FF0000FF"/>
      <name val="Tahoma"/>
      <family val="2"/>
    </font>
    <font>
      <i/>
      <sz val="10"/>
      <color rgb="FF0000FF"/>
      <name val="Tahoma"/>
      <family val="2"/>
    </font>
    <font>
      <b/>
      <sz val="13"/>
      <color theme="1"/>
      <name val="Tahoma"/>
      <family val="2"/>
    </font>
    <font>
      <b/>
      <sz val="12"/>
      <name val="Tahoma"/>
      <family val="2"/>
    </font>
    <font>
      <sz val="12"/>
      <name val="Tahoma"/>
      <family val="2"/>
    </font>
    <font>
      <b/>
      <sz val="12"/>
      <color rgb="FF008080"/>
      <name val="Tahoma"/>
      <family val="2"/>
    </font>
    <font>
      <sz val="11"/>
      <name val="Tahoma"/>
      <family val="2"/>
    </font>
    <font>
      <b/>
      <i/>
      <sz val="12"/>
      <name val="Tahoma"/>
      <family val="2"/>
    </font>
    <font>
      <sz val="9"/>
      <color rgb="FFFF0000"/>
      <name val="Tahoma"/>
      <family val="2"/>
    </font>
    <font>
      <u/>
      <sz val="10"/>
      <color theme="1"/>
      <name val="Tahoma"/>
      <family val="2"/>
    </font>
    <font>
      <b/>
      <sz val="9"/>
      <color rgb="FFFF0000"/>
      <name val="Tahoma"/>
      <family val="2"/>
    </font>
    <font>
      <sz val="9.5"/>
      <color rgb="FF0000FF"/>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59999389629810485"/>
        <bgColor indexed="64"/>
      </patternFill>
    </fill>
    <fill>
      <patternFill patternType="mediumGray">
        <bgColor theme="6" tint="0.59999389629810485"/>
      </patternFill>
    </fill>
    <fill>
      <patternFill patternType="solid">
        <fgColor theme="0" tint="-4.9989318521683403E-2"/>
        <bgColor indexed="64"/>
      </patternFill>
    </fill>
    <fill>
      <patternFill patternType="solid">
        <fgColor rgb="FFFFFF99"/>
        <bgColor indexed="64"/>
      </patternFill>
    </fill>
    <fill>
      <patternFill patternType="solid">
        <fgColor theme="1"/>
        <bgColor indexed="64"/>
      </patternFill>
    </fill>
    <fill>
      <patternFill patternType="solid">
        <fgColor rgb="FF00C5C0"/>
        <bgColor indexed="64"/>
      </patternFill>
    </fill>
    <fill>
      <patternFill patternType="solid">
        <fgColor rgb="FFE2C4A6"/>
        <bgColor indexed="64"/>
      </patternFill>
    </fill>
    <fill>
      <patternFill patternType="solid">
        <fgColor theme="0"/>
        <bgColor indexed="64"/>
      </patternFill>
    </fill>
    <fill>
      <patternFill patternType="solid">
        <fgColor rgb="FF00BCB8"/>
        <bgColor indexed="64"/>
      </patternFill>
    </fill>
    <fill>
      <patternFill patternType="solid">
        <fgColor rgb="FFECD9C6"/>
        <bgColor indexed="64"/>
      </patternFill>
    </fill>
    <fill>
      <patternFill patternType="solid">
        <fgColor theme="4"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top style="medium">
        <color indexed="64"/>
      </top>
      <bottom style="thin">
        <color indexed="64"/>
      </bottom>
      <diagonal/>
    </border>
  </borders>
  <cellStyleXfs count="4">
    <xf numFmtId="0" fontId="0" fillId="0" borderId="0"/>
    <xf numFmtId="44" fontId="17" fillId="0" borderId="0" applyFont="0" applyFill="0" applyBorder="0" applyAlignment="0" applyProtection="0"/>
    <xf numFmtId="0" fontId="17" fillId="0" borderId="0"/>
    <xf numFmtId="44" fontId="17" fillId="0" borderId="0" applyFont="0" applyFill="0" applyBorder="0" applyAlignment="0" applyProtection="0"/>
  </cellStyleXfs>
  <cellXfs count="655">
    <xf numFmtId="0" fontId="0" fillId="0" borderId="0" xfId="0"/>
    <xf numFmtId="0" fontId="11" fillId="0" borderId="0" xfId="0" applyFont="1"/>
    <xf numFmtId="0" fontId="9" fillId="0" borderId="1" xfId="0" applyFont="1" applyBorder="1"/>
    <xf numFmtId="0" fontId="14" fillId="0" borderId="0" xfId="0" applyFont="1"/>
    <xf numFmtId="0" fontId="4" fillId="0" borderId="3" xfId="0" applyFont="1" applyBorder="1"/>
    <xf numFmtId="0" fontId="4" fillId="0" borderId="0" xfId="0" applyFont="1"/>
    <xf numFmtId="0" fontId="12" fillId="0" borderId="0" xfId="0" applyFont="1"/>
    <xf numFmtId="0" fontId="5" fillId="0" borderId="0" xfId="0" applyFont="1" applyAlignment="1">
      <alignment horizontal="right" vertical="center"/>
    </xf>
    <xf numFmtId="0" fontId="9" fillId="0" borderId="7" xfId="0" applyFont="1" applyBorder="1" applyAlignment="1">
      <alignment horizontal="center"/>
    </xf>
    <xf numFmtId="0" fontId="4" fillId="0" borderId="4" xfId="0" applyFont="1" applyBorder="1"/>
    <xf numFmtId="0" fontId="3" fillId="0" borderId="3" xfId="0" applyFont="1" applyBorder="1"/>
    <xf numFmtId="0" fontId="4" fillId="0" borderId="3" xfId="0" applyFont="1" applyBorder="1" applyAlignment="1">
      <alignment horizontal="right"/>
    </xf>
    <xf numFmtId="0" fontId="4" fillId="0" borderId="0" xfId="0" applyFont="1" applyAlignment="1">
      <alignment horizontal="left" vertical="center"/>
    </xf>
    <xf numFmtId="0" fontId="9" fillId="0" borderId="0" xfId="0" applyFont="1"/>
    <xf numFmtId="0" fontId="4" fillId="0" borderId="7"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0" fontId="5" fillId="0" borderId="0" xfId="0" applyFont="1" applyAlignment="1">
      <alignment horizontal="right"/>
    </xf>
    <xf numFmtId="0" fontId="12" fillId="0" borderId="7"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13" fillId="0" borderId="3" xfId="0" applyFont="1" applyBorder="1" applyAlignment="1">
      <alignment horizontal="center"/>
    </xf>
    <xf numFmtId="0" fontId="8" fillId="0" borderId="3" xfId="0" applyFont="1" applyBorder="1"/>
    <xf numFmtId="0" fontId="20" fillId="0" borderId="3" xfId="0" applyFont="1" applyBorder="1"/>
    <xf numFmtId="0" fontId="2" fillId="0" borderId="1" xfId="0" applyFont="1" applyBorder="1" applyAlignment="1">
      <alignment horizontal="right"/>
    </xf>
    <xf numFmtId="0" fontId="2" fillId="0" borderId="0" xfId="0" applyFont="1"/>
    <xf numFmtId="44" fontId="11" fillId="0" borderId="0" xfId="1" applyFont="1" applyFill="1" applyBorder="1" applyAlignment="1"/>
    <xf numFmtId="44" fontId="4" fillId="0" borderId="3" xfId="1" applyFont="1" applyBorder="1"/>
    <xf numFmtId="44" fontId="5" fillId="0" borderId="0" xfId="1" applyFont="1" applyFill="1" applyBorder="1"/>
    <xf numFmtId="44" fontId="9" fillId="0" borderId="3" xfId="1" applyFont="1" applyBorder="1" applyAlignment="1">
      <alignment horizontal="center"/>
    </xf>
    <xf numFmtId="44" fontId="9" fillId="0" borderId="7" xfId="1" applyFont="1" applyBorder="1" applyAlignment="1">
      <alignment horizontal="center"/>
    </xf>
    <xf numFmtId="44" fontId="4" fillId="0" borderId="3" xfId="1" applyFont="1" applyFill="1" applyBorder="1"/>
    <xf numFmtId="44" fontId="12" fillId="0" borderId="7" xfId="1" applyFont="1" applyBorder="1" applyAlignment="1">
      <alignment horizontal="center"/>
    </xf>
    <xf numFmtId="44" fontId="4" fillId="0" borderId="3" xfId="1" applyFont="1" applyBorder="1" applyAlignment="1">
      <alignment horizontal="center"/>
    </xf>
    <xf numFmtId="44" fontId="4" fillId="0" borderId="7" xfId="1" applyFont="1" applyBorder="1" applyAlignment="1">
      <alignment horizontal="center"/>
    </xf>
    <xf numFmtId="44" fontId="13" fillId="0" borderId="3" xfId="1" applyFont="1" applyBorder="1" applyAlignment="1">
      <alignment horizontal="center"/>
    </xf>
    <xf numFmtId="44" fontId="13" fillId="0" borderId="7" xfId="1" applyFont="1" applyBorder="1" applyAlignment="1">
      <alignment horizontal="center"/>
    </xf>
    <xf numFmtId="44" fontId="9" fillId="0" borderId="0" xfId="1" applyFont="1" applyFill="1" applyBorder="1" applyAlignment="1">
      <alignment horizontal="center"/>
    </xf>
    <xf numFmtId="44" fontId="9" fillId="0" borderId="7" xfId="1" applyFont="1" applyFill="1" applyBorder="1" applyAlignment="1">
      <alignment horizontal="center"/>
    </xf>
    <xf numFmtId="44" fontId="11" fillId="0" borderId="0" xfId="1" applyFont="1"/>
    <xf numFmtId="42" fontId="2" fillId="0" borderId="1" xfId="1" applyNumberFormat="1" applyFont="1" applyFill="1" applyBorder="1"/>
    <xf numFmtId="42" fontId="2" fillId="0" borderId="1" xfId="1" applyNumberFormat="1" applyFont="1" applyBorder="1"/>
    <xf numFmtId="42" fontId="2" fillId="0" borderId="17" xfId="1" applyNumberFormat="1" applyFont="1" applyBorder="1"/>
    <xf numFmtId="42" fontId="2" fillId="0" borderId="21" xfId="1" applyNumberFormat="1" applyFont="1" applyBorder="1"/>
    <xf numFmtId="0" fontId="2" fillId="6" borderId="22" xfId="0" applyFont="1" applyFill="1" applyBorder="1" applyAlignment="1">
      <alignment horizontal="left"/>
    </xf>
    <xf numFmtId="0" fontId="8" fillId="0" borderId="4" xfId="0" applyFont="1" applyBorder="1"/>
    <xf numFmtId="0" fontId="2" fillId="0" borderId="0" xfId="0" applyFont="1" applyAlignment="1">
      <alignment horizontal="right"/>
    </xf>
    <xf numFmtId="1" fontId="2" fillId="0" borderId="0" xfId="0" applyNumberFormat="1" applyFont="1"/>
    <xf numFmtId="0" fontId="5" fillId="0" borderId="3" xfId="0" applyFont="1" applyBorder="1" applyAlignment="1">
      <alignment horizontal="right"/>
    </xf>
    <xf numFmtId="42" fontId="2" fillId="0" borderId="0" xfId="1" applyNumberFormat="1" applyFont="1" applyBorder="1"/>
    <xf numFmtId="42" fontId="2" fillId="0" borderId="0" xfId="1" applyNumberFormat="1" applyFont="1" applyFill="1" applyBorder="1"/>
    <xf numFmtId="0" fontId="6" fillId="0" borderId="0" xfId="0" applyFont="1" applyAlignment="1">
      <alignment horizontal="right"/>
    </xf>
    <xf numFmtId="0" fontId="5" fillId="0" borderId="0" xfId="0" applyFont="1"/>
    <xf numFmtId="164" fontId="5" fillId="0" borderId="3" xfId="0" applyNumberFormat="1" applyFont="1" applyBorder="1" applyAlignment="1">
      <alignment horizontal="right"/>
    </xf>
    <xf numFmtId="0" fontId="2" fillId="0" borderId="0" xfId="0" applyFont="1" applyAlignment="1">
      <alignment vertical="top" wrapText="1"/>
    </xf>
    <xf numFmtId="0" fontId="13" fillId="0" borderId="7" xfId="0" applyFont="1" applyBorder="1" applyAlignment="1">
      <alignment horizontal="center"/>
    </xf>
    <xf numFmtId="49" fontId="2" fillId="0" borderId="1" xfId="0" applyNumberFormat="1" applyFont="1" applyBorder="1" applyAlignment="1">
      <alignment vertical="center"/>
    </xf>
    <xf numFmtId="0" fontId="16" fillId="0" borderId="0" xfId="0" applyFont="1" applyAlignment="1">
      <alignment wrapText="1"/>
    </xf>
    <xf numFmtId="0" fontId="28" fillId="0" borderId="0" xfId="0" applyFont="1"/>
    <xf numFmtId="42" fontId="10" fillId="0" borderId="1" xfId="0" applyNumberFormat="1" applyFont="1" applyBorder="1" applyAlignment="1">
      <alignment horizontal="center" wrapText="1"/>
    </xf>
    <xf numFmtId="42" fontId="0" fillId="0" borderId="0" xfId="0" applyNumberFormat="1"/>
    <xf numFmtId="0" fontId="2" fillId="0" borderId="1" xfId="0" applyFont="1" applyBorder="1" applyAlignment="1">
      <alignment vertical="center" wrapText="1"/>
    </xf>
    <xf numFmtId="168" fontId="11" fillId="0" borderId="0" xfId="0" applyNumberFormat="1" applyFont="1"/>
    <xf numFmtId="49" fontId="2" fillId="0" borderId="1" xfId="0" applyNumberFormat="1" applyFont="1" applyBorder="1" applyAlignment="1">
      <alignment vertical="center" wrapText="1"/>
    </xf>
    <xf numFmtId="5" fontId="31" fillId="0" borderId="13" xfId="0" applyNumberFormat="1" applyFont="1" applyBorder="1"/>
    <xf numFmtId="5" fontId="31" fillId="0" borderId="13" xfId="0" applyNumberFormat="1" applyFont="1" applyBorder="1" applyAlignment="1">
      <alignment horizontal="right"/>
    </xf>
    <xf numFmtId="169" fontId="28" fillId="0" borderId="0" xfId="0" applyNumberFormat="1" applyFont="1"/>
    <xf numFmtId="0" fontId="23" fillId="0" borderId="0" xfId="0" applyFont="1" applyAlignment="1">
      <alignment horizontal="left" wrapText="1"/>
    </xf>
    <xf numFmtId="44" fontId="11" fillId="0" borderId="0" xfId="0" applyNumberFormat="1" applyFont="1"/>
    <xf numFmtId="0" fontId="2" fillId="0" borderId="0" xfId="0" applyFont="1" applyAlignment="1">
      <alignment horizontal="center"/>
    </xf>
    <xf numFmtId="0" fontId="21" fillId="0" borderId="10" xfId="0" applyFont="1" applyBorder="1" applyAlignment="1">
      <alignment horizontal="right"/>
    </xf>
    <xf numFmtId="42" fontId="2" fillId="0" borderId="10" xfId="1" applyNumberFormat="1" applyFont="1" applyFill="1" applyBorder="1"/>
    <xf numFmtId="42" fontId="2" fillId="0" borderId="11" xfId="1" applyNumberFormat="1" applyFont="1" applyBorder="1"/>
    <xf numFmtId="42" fontId="5" fillId="0" borderId="0" xfId="1" applyNumberFormat="1" applyFont="1" applyFill="1" applyBorder="1"/>
    <xf numFmtId="42" fontId="5" fillId="0" borderId="3" xfId="1" applyNumberFormat="1" applyFont="1" applyFill="1" applyBorder="1"/>
    <xf numFmtId="0" fontId="15" fillId="0" borderId="0" xfId="0" applyFont="1"/>
    <xf numFmtId="42" fontId="8" fillId="2" borderId="1" xfId="0" applyNumberFormat="1" applyFont="1" applyFill="1" applyBorder="1"/>
    <xf numFmtId="42" fontId="2" fillId="2" borderId="1" xfId="0" applyNumberFormat="1" applyFont="1" applyFill="1" applyBorder="1"/>
    <xf numFmtId="44" fontId="2" fillId="3" borderId="1" xfId="0" applyNumberFormat="1" applyFont="1" applyFill="1" applyBorder="1"/>
    <xf numFmtId="42" fontId="8" fillId="7" borderId="1" xfId="1" applyNumberFormat="1" applyFont="1" applyFill="1" applyBorder="1"/>
    <xf numFmtId="5" fontId="31" fillId="0" borderId="0" xfId="0" applyNumberFormat="1" applyFont="1"/>
    <xf numFmtId="0" fontId="13" fillId="0" borderId="0" xfId="0" applyFont="1" applyAlignment="1">
      <alignment horizontal="center"/>
    </xf>
    <xf numFmtId="0" fontId="29" fillId="0" borderId="0" xfId="0" applyFont="1" applyAlignment="1">
      <alignment horizontal="right"/>
    </xf>
    <xf numFmtId="42" fontId="31" fillId="0" borderId="0" xfId="0" applyNumberFormat="1" applyFont="1"/>
    <xf numFmtId="42" fontId="31" fillId="0" borderId="13" xfId="0" applyNumberFormat="1" applyFont="1" applyBorder="1"/>
    <xf numFmtId="5" fontId="31" fillId="0" borderId="6" xfId="0" applyNumberFormat="1" applyFont="1" applyBorder="1"/>
    <xf numFmtId="14" fontId="29" fillId="0" borderId="0" xfId="0" applyNumberFormat="1" applyFont="1" applyAlignment="1">
      <alignment horizontal="right"/>
    </xf>
    <xf numFmtId="5" fontId="31" fillId="0" borderId="0" xfId="0" applyNumberFormat="1" applyFont="1" applyAlignment="1">
      <alignment horizontal="right"/>
    </xf>
    <xf numFmtId="0" fontId="29" fillId="0" borderId="0" xfId="0" applyFont="1" applyAlignment="1">
      <alignment horizontal="left"/>
    </xf>
    <xf numFmtId="0" fontId="6"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2" fontId="2" fillId="3" borderId="1" xfId="0" applyNumberFormat="1" applyFont="1" applyFill="1" applyBorder="1"/>
    <xf numFmtId="42" fontId="5" fillId="2" borderId="1" xfId="1" applyNumberFormat="1" applyFont="1" applyFill="1" applyBorder="1"/>
    <xf numFmtId="42" fontId="2" fillId="7" borderId="20" xfId="1" applyNumberFormat="1" applyFont="1" applyFill="1" applyBorder="1"/>
    <xf numFmtId="42" fontId="3" fillId="8" borderId="1" xfId="1" applyNumberFormat="1" applyFont="1" applyFill="1" applyBorder="1"/>
    <xf numFmtId="42" fontId="5" fillId="8" borderId="1" xfId="1" applyNumberFormat="1" applyFont="1" applyFill="1" applyBorder="1" applyAlignment="1">
      <alignment horizontal="right"/>
    </xf>
    <xf numFmtId="44" fontId="18" fillId="7" borderId="13" xfId="1" applyFont="1" applyFill="1" applyBorder="1" applyAlignment="1">
      <alignment horizontal="center" wrapText="1"/>
    </xf>
    <xf numFmtId="0" fontId="9" fillId="0" borderId="9" xfId="0" applyFont="1" applyBorder="1"/>
    <xf numFmtId="44" fontId="18" fillId="7" borderId="1" xfId="1" applyFont="1" applyFill="1" applyBorder="1" applyAlignment="1">
      <alignment horizontal="center" wrapText="1"/>
    </xf>
    <xf numFmtId="42" fontId="9" fillId="0" borderId="1" xfId="1" applyNumberFormat="1" applyFont="1" applyFill="1" applyBorder="1" applyAlignment="1">
      <alignment horizontal="right"/>
    </xf>
    <xf numFmtId="42" fontId="9" fillId="0" borderId="12" xfId="1" applyNumberFormat="1" applyFont="1" applyFill="1" applyBorder="1" applyAlignment="1">
      <alignment horizontal="right"/>
    </xf>
    <xf numFmtId="42" fontId="2" fillId="0" borderId="1" xfId="1" applyNumberFormat="1" applyFont="1" applyFill="1" applyBorder="1" applyAlignment="1">
      <alignment horizontal="right"/>
    </xf>
    <xf numFmtId="42" fontId="2" fillId="0" borderId="12" xfId="1" applyNumberFormat="1" applyFont="1" applyFill="1" applyBorder="1" applyAlignment="1">
      <alignment horizontal="right"/>
    </xf>
    <xf numFmtId="42" fontId="8" fillId="8" borderId="1" xfId="1" applyNumberFormat="1" applyFont="1" applyFill="1" applyBorder="1" applyAlignment="1">
      <alignment horizontal="right"/>
    </xf>
    <xf numFmtId="42" fontId="16" fillId="0" borderId="0" xfId="0" applyNumberFormat="1" applyFont="1" applyAlignment="1" applyProtection="1">
      <alignment vertical="center" wrapText="1"/>
      <protection locked="0"/>
    </xf>
    <xf numFmtId="0" fontId="16" fillId="0" borderId="0" xfId="0" applyFont="1" applyAlignment="1" applyProtection="1">
      <alignment vertical="center" wrapText="1"/>
      <protection locked="0"/>
    </xf>
    <xf numFmtId="0" fontId="11" fillId="0" borderId="0" xfId="0" applyFont="1" applyProtection="1">
      <protection locked="0"/>
    </xf>
    <xf numFmtId="42" fontId="11" fillId="0" borderId="0" xfId="0" applyNumberFormat="1" applyFont="1" applyProtection="1">
      <protection locked="0"/>
    </xf>
    <xf numFmtId="14" fontId="29" fillId="0" borderId="0" xfId="0" applyNumberFormat="1" applyFont="1" applyAlignment="1" applyProtection="1">
      <alignment horizontal="right"/>
      <protection locked="0"/>
    </xf>
    <xf numFmtId="0" fontId="29" fillId="0" borderId="0" xfId="0" applyFont="1" applyProtection="1">
      <protection locked="0"/>
    </xf>
    <xf numFmtId="5" fontId="31" fillId="0" borderId="0" xfId="0" applyNumberFormat="1" applyFont="1" applyProtection="1">
      <protection locked="0"/>
    </xf>
    <xf numFmtId="0" fontId="4" fillId="0" borderId="0" xfId="0" applyFont="1" applyAlignment="1" applyProtection="1">
      <alignment horizontal="left" vertical="center"/>
      <protection locked="0"/>
    </xf>
    <xf numFmtId="168" fontId="11" fillId="0" borderId="0" xfId="0" applyNumberFormat="1" applyFont="1" applyProtection="1">
      <protection locked="0"/>
    </xf>
    <xf numFmtId="44" fontId="11" fillId="0" borderId="0" xfId="1" applyFont="1" applyFill="1" applyBorder="1" applyAlignment="1" applyProtection="1">
      <protection locked="0"/>
    </xf>
    <xf numFmtId="49" fontId="2" fillId="0" borderId="1" xfId="0" applyNumberFormat="1" applyFont="1" applyBorder="1" applyAlignment="1" applyProtection="1">
      <alignment vertical="center"/>
      <protection locked="0"/>
    </xf>
    <xf numFmtId="164" fontId="2" fillId="0" borderId="1" xfId="0" applyNumberFormat="1" applyFont="1" applyBorder="1" applyProtection="1">
      <protection locked="0"/>
    </xf>
    <xf numFmtId="42" fontId="2" fillId="0" borderId="1" xfId="1" applyNumberFormat="1" applyFont="1" applyFill="1" applyBorder="1" applyProtection="1">
      <protection locked="0"/>
    </xf>
    <xf numFmtId="0" fontId="8" fillId="0" borderId="3" xfId="0" applyFont="1" applyBorder="1" applyProtection="1">
      <protection locked="0"/>
    </xf>
    <xf numFmtId="0" fontId="20" fillId="0" borderId="3" xfId="0" applyFont="1" applyBorder="1" applyProtection="1">
      <protection locked="0"/>
    </xf>
    <xf numFmtId="0" fontId="4" fillId="0" borderId="0" xfId="0" applyFont="1" applyProtection="1">
      <protection locked="0"/>
    </xf>
    <xf numFmtId="0" fontId="12" fillId="0" borderId="0" xfId="0" applyFont="1" applyProtection="1">
      <protection locked="0"/>
    </xf>
    <xf numFmtId="0" fontId="5" fillId="0" borderId="0" xfId="0" applyFont="1" applyAlignment="1" applyProtection="1">
      <alignment horizontal="right" vertical="center"/>
      <protection locked="0"/>
    </xf>
    <xf numFmtId="44" fontId="4" fillId="0" borderId="3" xfId="1" applyFont="1" applyBorder="1" applyProtection="1">
      <protection locked="0"/>
    </xf>
    <xf numFmtId="1" fontId="2" fillId="0" borderId="1" xfId="0" applyNumberFormat="1" applyFont="1" applyBorder="1" applyProtection="1">
      <protection locked="0"/>
    </xf>
    <xf numFmtId="164" fontId="2" fillId="3" borderId="1" xfId="0" applyNumberFormat="1" applyFont="1" applyFill="1" applyBorder="1" applyProtection="1">
      <protection locked="0"/>
    </xf>
    <xf numFmtId="44" fontId="2" fillId="3" borderId="1" xfId="0" applyNumberFormat="1" applyFont="1" applyFill="1" applyBorder="1" applyProtection="1">
      <protection locked="0"/>
    </xf>
    <xf numFmtId="42" fontId="2" fillId="0" borderId="1" xfId="1" applyNumberFormat="1" applyFont="1" applyBorder="1" applyProtection="1">
      <protection locked="0"/>
    </xf>
    <xf numFmtId="44" fontId="11" fillId="0" borderId="0" xfId="0" applyNumberFormat="1" applyFont="1" applyProtection="1">
      <protection locked="0"/>
    </xf>
    <xf numFmtId="0" fontId="2" fillId="0" borderId="0" xfId="0" applyFont="1" applyAlignment="1" applyProtection="1">
      <alignment horizontal="right"/>
      <protection locked="0"/>
    </xf>
    <xf numFmtId="1" fontId="2" fillId="0" borderId="0" xfId="0" applyNumberFormat="1" applyFont="1" applyProtection="1">
      <protection locked="0"/>
    </xf>
    <xf numFmtId="0" fontId="5" fillId="0" borderId="0" xfId="0" applyFont="1" applyAlignment="1" applyProtection="1">
      <alignment horizontal="right"/>
      <protection locked="0"/>
    </xf>
    <xf numFmtId="0" fontId="5" fillId="0" borderId="3" xfId="0" applyFont="1" applyBorder="1" applyAlignment="1" applyProtection="1">
      <alignment horizontal="right"/>
      <protection locked="0"/>
    </xf>
    <xf numFmtId="42" fontId="2" fillId="0" borderId="0" xfId="1" applyNumberFormat="1" applyFont="1" applyBorder="1" applyProtection="1">
      <protection locked="0"/>
    </xf>
    <xf numFmtId="165" fontId="2" fillId="0" borderId="1" xfId="0" applyNumberFormat="1" applyFont="1" applyBorder="1" applyProtection="1">
      <protection locked="0"/>
    </xf>
    <xf numFmtId="0" fontId="5" fillId="0" borderId="0" xfId="0" applyFont="1" applyProtection="1">
      <protection locked="0"/>
    </xf>
    <xf numFmtId="0" fontId="2" fillId="0" borderId="0" xfId="0" applyFont="1" applyProtection="1">
      <protection locked="0"/>
    </xf>
    <xf numFmtId="164" fontId="5" fillId="0" borderId="3" xfId="0" applyNumberFormat="1" applyFont="1" applyBorder="1" applyAlignment="1" applyProtection="1">
      <alignment horizontal="right"/>
      <protection locked="0"/>
    </xf>
    <xf numFmtId="1" fontId="2" fillId="3" borderId="1" xfId="0" applyNumberFormat="1" applyFont="1" applyFill="1" applyBorder="1" applyProtection="1">
      <protection locked="0"/>
    </xf>
    <xf numFmtId="0" fontId="21" fillId="0" borderId="10" xfId="0" applyFont="1" applyBorder="1" applyAlignment="1" applyProtection="1">
      <alignment horizontal="right"/>
      <protection locked="0"/>
    </xf>
    <xf numFmtId="42" fontId="2" fillId="0" borderId="10" xfId="1" applyNumberFormat="1" applyFont="1" applyFill="1" applyBorder="1" applyProtection="1">
      <protection locked="0"/>
    </xf>
    <xf numFmtId="166" fontId="2" fillId="3" borderId="1" xfId="0" applyNumberFormat="1" applyFont="1" applyFill="1" applyBorder="1" applyProtection="1">
      <protection locked="0"/>
    </xf>
    <xf numFmtId="0" fontId="2" fillId="0" borderId="0" xfId="0" applyFont="1" applyAlignment="1" applyProtection="1">
      <alignment vertical="top" wrapText="1"/>
      <protection locked="0"/>
    </xf>
    <xf numFmtId="0" fontId="6" fillId="0" borderId="0" xfId="0" applyFont="1" applyAlignment="1" applyProtection="1">
      <alignment horizontal="right"/>
      <protection locked="0"/>
    </xf>
    <xf numFmtId="42" fontId="2" fillId="0" borderId="0" xfId="1" applyNumberFormat="1" applyFont="1" applyFill="1" applyBorder="1" applyProtection="1">
      <protection locked="0"/>
    </xf>
    <xf numFmtId="0" fontId="23" fillId="0" borderId="0" xfId="0" applyFont="1" applyAlignment="1" applyProtection="1">
      <alignment horizontal="left" wrapText="1"/>
      <protection locked="0"/>
    </xf>
    <xf numFmtId="0" fontId="9" fillId="0" borderId="0" xfId="0" applyFont="1" applyProtection="1">
      <protection locked="0"/>
    </xf>
    <xf numFmtId="44" fontId="5" fillId="0" borderId="0" xfId="1" applyFont="1" applyFill="1" applyBorder="1" applyProtection="1">
      <protection locked="0"/>
    </xf>
    <xf numFmtId="0" fontId="19" fillId="0" borderId="12" xfId="0" applyFont="1" applyBorder="1" applyAlignment="1" applyProtection="1">
      <alignment horizontal="right" wrapText="1"/>
      <protection locked="0"/>
    </xf>
    <xf numFmtId="2" fontId="19" fillId="0" borderId="12" xfId="0" applyNumberFormat="1" applyFont="1" applyBorder="1" applyAlignment="1" applyProtection="1">
      <alignment horizontal="right"/>
      <protection locked="0"/>
    </xf>
    <xf numFmtId="42" fontId="19" fillId="0" borderId="12" xfId="1" applyNumberFormat="1" applyFont="1" applyFill="1" applyBorder="1" applyAlignment="1" applyProtection="1">
      <alignment horizontal="left"/>
      <protection locked="0"/>
    </xf>
    <xf numFmtId="2" fontId="2" fillId="0" borderId="1" xfId="0" applyNumberFormat="1" applyFont="1" applyBorder="1" applyProtection="1">
      <protection locked="0"/>
    </xf>
    <xf numFmtId="0" fontId="8" fillId="0" borderId="3" xfId="0" applyFont="1" applyBorder="1" applyAlignment="1" applyProtection="1">
      <alignment horizontal="center" wrapText="1"/>
      <protection locked="0"/>
    </xf>
    <xf numFmtId="0" fontId="21" fillId="0" borderId="3" xfId="0" applyFont="1" applyBorder="1" applyProtection="1">
      <protection locked="0"/>
    </xf>
    <xf numFmtId="0" fontId="8" fillId="0" borderId="4" xfId="0" applyFont="1" applyBorder="1" applyAlignment="1" applyProtection="1">
      <alignment horizontal="right"/>
      <protection locked="0"/>
    </xf>
    <xf numFmtId="0" fontId="9" fillId="0" borderId="0" xfId="0" applyFont="1" applyAlignment="1" applyProtection="1">
      <alignment horizontal="center"/>
      <protection locked="0"/>
    </xf>
    <xf numFmtId="0" fontId="9" fillId="0" borderId="3" xfId="0" applyFont="1" applyBorder="1" applyAlignment="1" applyProtection="1">
      <alignment horizontal="center"/>
      <protection locked="0"/>
    </xf>
    <xf numFmtId="44" fontId="9" fillId="0" borderId="3" xfId="1" applyFont="1" applyBorder="1" applyAlignment="1" applyProtection="1">
      <alignment horizontal="center"/>
      <protection locked="0"/>
    </xf>
    <xf numFmtId="0" fontId="4" fillId="0" borderId="3" xfId="0" applyFont="1" applyBorder="1" applyProtection="1">
      <protection locked="0"/>
    </xf>
    <xf numFmtId="0" fontId="4" fillId="0" borderId="4" xfId="0" applyFont="1" applyBorder="1" applyProtection="1">
      <protection locked="0"/>
    </xf>
    <xf numFmtId="0" fontId="4" fillId="0" borderId="5" xfId="0" applyFont="1" applyBorder="1" applyProtection="1">
      <protection locked="0"/>
    </xf>
    <xf numFmtId="0" fontId="4" fillId="0" borderId="0" xfId="0" applyFont="1" applyAlignment="1" applyProtection="1">
      <alignment horizontal="left"/>
      <protection locked="0"/>
    </xf>
    <xf numFmtId="0" fontId="4" fillId="0" borderId="3" xfId="0" applyFont="1" applyBorder="1" applyAlignment="1" applyProtection="1">
      <alignment horizontal="left"/>
      <protection locked="0"/>
    </xf>
    <xf numFmtId="44" fontId="4" fillId="0" borderId="3" xfId="1" applyFont="1" applyFill="1" applyBorder="1" applyProtection="1">
      <protection locked="0"/>
    </xf>
    <xf numFmtId="0" fontId="4" fillId="0" borderId="7" xfId="0" applyFont="1" applyBorder="1" applyAlignment="1" applyProtection="1">
      <alignment horizontal="center"/>
      <protection locked="0"/>
    </xf>
    <xf numFmtId="44" fontId="4" fillId="0" borderId="7" xfId="1" applyFont="1" applyBorder="1" applyAlignment="1" applyProtection="1">
      <alignment horizontal="center"/>
      <protection locked="0"/>
    </xf>
    <xf numFmtId="0" fontId="8" fillId="0" borderId="4" xfId="0" applyFont="1" applyBorder="1" applyProtection="1">
      <protection locked="0"/>
    </xf>
    <xf numFmtId="0" fontId="4" fillId="0" borderId="3" xfId="0" applyFont="1" applyBorder="1" applyAlignment="1" applyProtection="1">
      <alignment horizontal="right"/>
      <protection locked="0"/>
    </xf>
    <xf numFmtId="0" fontId="2" fillId="0" borderId="16" xfId="0" applyFont="1" applyBorder="1" applyAlignment="1" applyProtection="1">
      <alignment horizontal="left"/>
      <protection locked="0"/>
    </xf>
    <xf numFmtId="42" fontId="2" fillId="0" borderId="17" xfId="1" applyNumberFormat="1" applyFont="1" applyBorder="1" applyProtection="1">
      <protection locked="0"/>
    </xf>
    <xf numFmtId="42" fontId="2" fillId="0" borderId="21" xfId="1" applyNumberFormat="1" applyFont="1" applyBorder="1" applyProtection="1">
      <protection locked="0"/>
    </xf>
    <xf numFmtId="0" fontId="13" fillId="0" borderId="0" xfId="0" applyFont="1" applyAlignment="1" applyProtection="1">
      <alignment horizontal="center"/>
      <protection locked="0"/>
    </xf>
    <xf numFmtId="0" fontId="13" fillId="0" borderId="3" xfId="0" applyFont="1" applyBorder="1" applyAlignment="1" applyProtection="1">
      <alignment horizontal="center"/>
      <protection locked="0"/>
    </xf>
    <xf numFmtId="44" fontId="13" fillId="0" borderId="3" xfId="1" applyFont="1" applyBorder="1" applyAlignment="1" applyProtection="1">
      <alignment horizontal="center"/>
      <protection locked="0"/>
    </xf>
    <xf numFmtId="0" fontId="3" fillId="0" borderId="3" xfId="0" applyFont="1" applyBorder="1" applyProtection="1">
      <protection locked="0"/>
    </xf>
    <xf numFmtId="0" fontId="9" fillId="0" borderId="7" xfId="0" applyFont="1" applyBorder="1" applyAlignment="1" applyProtection="1">
      <alignment horizontal="center"/>
      <protection locked="0"/>
    </xf>
    <xf numFmtId="44" fontId="9" fillId="0" borderId="7" xfId="1" applyFont="1" applyFill="1" applyBorder="1" applyAlignment="1" applyProtection="1">
      <alignment horizontal="center"/>
      <protection locked="0"/>
    </xf>
    <xf numFmtId="44" fontId="11" fillId="0" borderId="0" xfId="1" applyFont="1" applyProtection="1">
      <protection locked="0"/>
    </xf>
    <xf numFmtId="42" fontId="2" fillId="0" borderId="1" xfId="1" applyNumberFormat="1" applyFont="1" applyFill="1" applyBorder="1" applyProtection="1"/>
    <xf numFmtId="42" fontId="5" fillId="2" borderId="1" xfId="1" applyNumberFormat="1" applyFont="1" applyFill="1" applyBorder="1" applyProtection="1"/>
    <xf numFmtId="42" fontId="2" fillId="0" borderId="1" xfId="1" applyNumberFormat="1" applyFont="1" applyBorder="1" applyProtection="1"/>
    <xf numFmtId="42" fontId="8" fillId="7" borderId="1" xfId="1" applyNumberFormat="1" applyFont="1" applyFill="1" applyBorder="1" applyProtection="1"/>
    <xf numFmtId="0" fontId="2" fillId="0" borderId="9" xfId="0" applyFont="1" applyBorder="1" applyAlignment="1">
      <alignment vertical="center" wrapText="1"/>
    </xf>
    <xf numFmtId="42" fontId="10" fillId="0" borderId="16" xfId="0" applyNumberFormat="1" applyFont="1" applyBorder="1" applyAlignment="1">
      <alignment horizontal="center" wrapText="1"/>
    </xf>
    <xf numFmtId="42" fontId="10" fillId="0" borderId="17" xfId="0" applyNumberFormat="1" applyFont="1" applyBorder="1" applyAlignment="1">
      <alignment horizontal="center" wrapText="1"/>
    </xf>
    <xf numFmtId="42" fontId="10" fillId="0" borderId="45" xfId="0" applyNumberFormat="1" applyFont="1" applyBorder="1" applyAlignment="1">
      <alignment horizontal="center" wrapText="1"/>
    </xf>
    <xf numFmtId="42" fontId="10" fillId="0" borderId="20" xfId="0" applyNumberFormat="1" applyFont="1" applyBorder="1" applyAlignment="1">
      <alignment horizontal="center" wrapText="1"/>
    </xf>
    <xf numFmtId="42" fontId="8" fillId="0" borderId="45" xfId="0" applyNumberFormat="1" applyFont="1" applyBorder="1"/>
    <xf numFmtId="42" fontId="8" fillId="0" borderId="20" xfId="0" applyNumberFormat="1" applyFont="1" applyBorder="1"/>
    <xf numFmtId="42" fontId="8" fillId="0" borderId="11" xfId="0" applyNumberFormat="1" applyFont="1" applyBorder="1"/>
    <xf numFmtId="42" fontId="8" fillId="8" borderId="45" xfId="0" applyNumberFormat="1" applyFont="1" applyFill="1" applyBorder="1"/>
    <xf numFmtId="42" fontId="8" fillId="8" borderId="20" xfId="0" applyNumberFormat="1" applyFont="1" applyFill="1" applyBorder="1"/>
    <xf numFmtId="42" fontId="2" fillId="0" borderId="16" xfId="0" applyNumberFormat="1" applyFont="1" applyBorder="1"/>
    <xf numFmtId="42" fontId="2" fillId="0" borderId="17" xfId="0" applyNumberFormat="1" applyFont="1" applyBorder="1"/>
    <xf numFmtId="44" fontId="2" fillId="0" borderId="16" xfId="0" applyNumberFormat="1" applyFont="1" applyBorder="1"/>
    <xf numFmtId="44" fontId="2" fillId="0" borderId="17" xfId="0" applyNumberFormat="1" applyFont="1" applyBorder="1"/>
    <xf numFmtId="44" fontId="2" fillId="0" borderId="11" xfId="1" applyFont="1" applyFill="1" applyBorder="1" applyAlignment="1">
      <alignment wrapText="1"/>
    </xf>
    <xf numFmtId="44" fontId="2" fillId="0" borderId="16" xfId="1" quotePrefix="1" applyFont="1" applyFill="1" applyBorder="1" applyAlignment="1">
      <alignment wrapText="1"/>
    </xf>
    <xf numFmtId="44" fontId="2" fillId="0" borderId="17" xfId="1" quotePrefix="1" applyFont="1" applyFill="1" applyBorder="1" applyAlignment="1">
      <alignment wrapText="1"/>
    </xf>
    <xf numFmtId="42" fontId="8" fillId="8" borderId="31" xfId="0" applyNumberFormat="1" applyFont="1" applyFill="1" applyBorder="1"/>
    <xf numFmtId="42" fontId="8" fillId="8" borderId="46" xfId="0" applyNumberFormat="1" applyFont="1" applyFill="1" applyBorder="1"/>
    <xf numFmtId="42" fontId="5" fillId="8" borderId="31" xfId="0" applyNumberFormat="1" applyFont="1" applyFill="1" applyBorder="1"/>
    <xf numFmtId="42" fontId="5" fillId="8" borderId="46" xfId="0" applyNumberFormat="1" applyFont="1" applyFill="1" applyBorder="1"/>
    <xf numFmtId="42" fontId="8" fillId="2" borderId="11" xfId="0" applyNumberFormat="1" applyFont="1" applyFill="1" applyBorder="1"/>
    <xf numFmtId="42" fontId="8" fillId="2" borderId="45" xfId="0" applyNumberFormat="1" applyFont="1" applyFill="1" applyBorder="1"/>
    <xf numFmtId="42" fontId="8" fillId="2" borderId="47" xfId="0" applyNumberFormat="1" applyFont="1" applyFill="1" applyBorder="1"/>
    <xf numFmtId="42" fontId="8" fillId="2" borderId="20" xfId="0" applyNumberFormat="1" applyFont="1" applyFill="1" applyBorder="1"/>
    <xf numFmtId="42" fontId="8" fillId="0" borderId="9" xfId="0" applyNumberFormat="1" applyFont="1" applyBorder="1"/>
    <xf numFmtId="42" fontId="8" fillId="2" borderId="16" xfId="0" applyNumberFormat="1" applyFont="1" applyFill="1" applyBorder="1"/>
    <xf numFmtId="42" fontId="8" fillId="2" borderId="17" xfId="0" applyNumberFormat="1" applyFont="1" applyFill="1" applyBorder="1"/>
    <xf numFmtId="42" fontId="8" fillId="8" borderId="47" xfId="0" applyNumberFormat="1" applyFont="1" applyFill="1" applyBorder="1"/>
    <xf numFmtId="42" fontId="8" fillId="0" borderId="18" xfId="0" applyNumberFormat="1" applyFont="1" applyBorder="1"/>
    <xf numFmtId="42" fontId="8" fillId="8" borderId="18" xfId="0" applyNumberFormat="1" applyFont="1" applyFill="1" applyBorder="1"/>
    <xf numFmtId="42" fontId="8" fillId="8" borderId="19" xfId="0" applyNumberFormat="1" applyFont="1" applyFill="1" applyBorder="1"/>
    <xf numFmtId="42" fontId="2" fillId="0" borderId="9" xfId="0" applyNumberFormat="1" applyFont="1" applyBorder="1"/>
    <xf numFmtId="42" fontId="8" fillId="2" borderId="19" xfId="0" applyNumberFormat="1" applyFont="1" applyFill="1" applyBorder="1"/>
    <xf numFmtId="44" fontId="2" fillId="0" borderId="9" xfId="0" applyNumberFormat="1" applyFont="1" applyBorder="1"/>
    <xf numFmtId="44" fontId="2" fillId="0" borderId="9" xfId="1" applyFont="1" applyFill="1" applyBorder="1" applyAlignment="1">
      <alignment wrapText="1"/>
    </xf>
    <xf numFmtId="42" fontId="2" fillId="2" borderId="16" xfId="1" applyNumberFormat="1" applyFont="1" applyFill="1" applyBorder="1" applyAlignment="1">
      <alignment wrapText="1"/>
    </xf>
    <xf numFmtId="42" fontId="8" fillId="2" borderId="45" xfId="1" applyNumberFormat="1" applyFont="1" applyFill="1" applyBorder="1" applyAlignment="1">
      <alignment wrapText="1"/>
    </xf>
    <xf numFmtId="44" fontId="2" fillId="0" borderId="16" xfId="1" applyFont="1" applyFill="1" applyBorder="1" applyAlignment="1">
      <alignment wrapText="1"/>
    </xf>
    <xf numFmtId="44" fontId="2" fillId="0" borderId="17" xfId="1" applyFont="1" applyFill="1" applyBorder="1" applyAlignment="1">
      <alignment wrapText="1"/>
    </xf>
    <xf numFmtId="42" fontId="8" fillId="8" borderId="32" xfId="0" applyNumberFormat="1" applyFont="1" applyFill="1" applyBorder="1"/>
    <xf numFmtId="42" fontId="5" fillId="8" borderId="32" xfId="0" applyNumberFormat="1" applyFont="1" applyFill="1" applyBorder="1"/>
    <xf numFmtId="0" fontId="3" fillId="10" borderId="12" xfId="0" applyFont="1" applyFill="1" applyBorder="1"/>
    <xf numFmtId="44" fontId="34" fillId="11" borderId="1" xfId="1" applyFont="1" applyFill="1" applyBorder="1" applyAlignment="1">
      <alignment horizontal="center" wrapText="1"/>
    </xf>
    <xf numFmtId="0" fontId="30" fillId="11" borderId="1" xfId="0" applyFont="1" applyFill="1" applyBorder="1" applyAlignment="1">
      <alignment horizontal="center"/>
    </xf>
    <xf numFmtId="0" fontId="8" fillId="11" borderId="1" xfId="0" applyFont="1" applyFill="1" applyBorder="1" applyAlignment="1">
      <alignment horizontal="left" vertical="center"/>
    </xf>
    <xf numFmtId="0" fontId="8" fillId="11" borderId="13" xfId="0" applyFont="1" applyFill="1" applyBorder="1" applyAlignment="1">
      <alignment horizontal="left" vertical="center"/>
    </xf>
    <xf numFmtId="0" fontId="8" fillId="11" borderId="12" xfId="0" applyFont="1" applyFill="1" applyBorder="1" applyAlignment="1">
      <alignment horizontal="center"/>
    </xf>
    <xf numFmtId="0" fontId="18" fillId="11" borderId="12" xfId="0" applyFont="1" applyFill="1" applyBorder="1" applyAlignment="1">
      <alignment horizontal="center" wrapText="1"/>
    </xf>
    <xf numFmtId="0" fontId="8" fillId="11" borderId="12" xfId="0" applyFont="1" applyFill="1" applyBorder="1" applyAlignment="1">
      <alignment horizontal="center" wrapText="1"/>
    </xf>
    <xf numFmtId="0" fontId="8" fillId="11" borderId="13" xfId="0" applyFont="1" applyFill="1" applyBorder="1" applyAlignment="1">
      <alignment horizontal="center" wrapText="1"/>
    </xf>
    <xf numFmtId="0" fontId="18" fillId="11" borderId="13" xfId="0" applyFont="1" applyFill="1" applyBorder="1" applyAlignment="1">
      <alignment horizontal="center" wrapText="1"/>
    </xf>
    <xf numFmtId="0" fontId="18" fillId="11" borderId="13" xfId="0" applyFont="1" applyFill="1" applyBorder="1" applyAlignment="1">
      <alignment horizontal="center"/>
    </xf>
    <xf numFmtId="0" fontId="8" fillId="11" borderId="41" xfId="0" applyFont="1" applyFill="1" applyBorder="1" applyAlignment="1">
      <alignment horizontal="center"/>
    </xf>
    <xf numFmtId="0" fontId="18" fillId="11" borderId="41" xfId="0" applyFont="1" applyFill="1" applyBorder="1" applyAlignment="1">
      <alignment horizontal="center" wrapText="1"/>
    </xf>
    <xf numFmtId="0" fontId="8" fillId="11" borderId="41" xfId="0" applyFont="1" applyFill="1" applyBorder="1" applyAlignment="1">
      <alignment horizontal="center" wrapText="1"/>
    </xf>
    <xf numFmtId="0" fontId="8" fillId="11" borderId="1" xfId="0" applyFont="1" applyFill="1" applyBorder="1" applyAlignment="1">
      <alignment horizontal="center" wrapText="1"/>
    </xf>
    <xf numFmtId="0" fontId="18" fillId="11" borderId="1" xfId="0" applyFont="1" applyFill="1" applyBorder="1" applyAlignment="1">
      <alignment horizontal="center" wrapText="1"/>
    </xf>
    <xf numFmtId="0" fontId="18" fillId="11" borderId="1" xfId="0" applyFont="1" applyFill="1" applyBorder="1" applyAlignment="1">
      <alignment horizontal="center"/>
    </xf>
    <xf numFmtId="14" fontId="29" fillId="0" borderId="0" xfId="0" applyNumberFormat="1" applyFont="1" applyAlignment="1">
      <alignment horizontal="left"/>
    </xf>
    <xf numFmtId="0" fontId="4" fillId="0" borderId="0" xfId="0" applyFont="1" applyAlignment="1">
      <alignment vertical="center" wrapText="1"/>
    </xf>
    <xf numFmtId="0" fontId="4" fillId="2" borderId="16" xfId="0" applyFont="1" applyFill="1" applyBorder="1" applyAlignment="1">
      <alignment vertical="center"/>
    </xf>
    <xf numFmtId="0" fontId="4" fillId="2" borderId="45" xfId="0" applyFont="1" applyFill="1" applyBorder="1" applyAlignment="1">
      <alignment vertical="center" wrapText="1"/>
    </xf>
    <xf numFmtId="49" fontId="2" fillId="0" borderId="13" xfId="0" applyNumberFormat="1"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42" fontId="10" fillId="0" borderId="44" xfId="0" applyNumberFormat="1" applyFont="1" applyBorder="1" applyAlignment="1">
      <alignment horizontal="center" wrapText="1"/>
    </xf>
    <xf numFmtId="42" fontId="10" fillId="0" borderId="21" xfId="0" applyNumberFormat="1" applyFont="1" applyBorder="1" applyAlignment="1">
      <alignment horizontal="center" wrapText="1"/>
    </xf>
    <xf numFmtId="42" fontId="10" fillId="0" borderId="13" xfId="0" applyNumberFormat="1" applyFont="1" applyBorder="1" applyAlignment="1">
      <alignment horizontal="center" wrapText="1"/>
    </xf>
    <xf numFmtId="0" fontId="10" fillId="10" borderId="31" xfId="0" applyFont="1" applyFill="1" applyBorder="1" applyAlignment="1">
      <alignment horizontal="center" wrapText="1"/>
    </xf>
    <xf numFmtId="0" fontId="10" fillId="11" borderId="46" xfId="0" applyFont="1" applyFill="1" applyBorder="1" applyAlignment="1">
      <alignment horizontal="center" wrapText="1"/>
    </xf>
    <xf numFmtId="0" fontId="10" fillId="7" borderId="31" xfId="0" applyFont="1" applyFill="1" applyBorder="1" applyAlignment="1">
      <alignment horizontal="center" wrapText="1"/>
    </xf>
    <xf numFmtId="0" fontId="10" fillId="10" borderId="32" xfId="0" applyFont="1" applyFill="1" applyBorder="1" applyAlignment="1">
      <alignment horizontal="center" wrapText="1"/>
    </xf>
    <xf numFmtId="0" fontId="5" fillId="0" borderId="13" xfId="0" applyFont="1" applyBorder="1"/>
    <xf numFmtId="0" fontId="2" fillId="0" borderId="13" xfId="0" applyFont="1" applyBorder="1"/>
    <xf numFmtId="0" fontId="2" fillId="0" borderId="6" xfId="0" applyFont="1" applyBorder="1"/>
    <xf numFmtId="42" fontId="8" fillId="0" borderId="49" xfId="0" applyNumberFormat="1" applyFont="1" applyBorder="1"/>
    <xf numFmtId="42" fontId="8" fillId="0" borderId="50" xfId="0" applyNumberFormat="1" applyFont="1" applyBorder="1"/>
    <xf numFmtId="42" fontId="8" fillId="2" borderId="49" xfId="0" applyNumberFormat="1" applyFont="1" applyFill="1" applyBorder="1"/>
    <xf numFmtId="42" fontId="8" fillId="2" borderId="51" xfId="0" applyNumberFormat="1" applyFont="1" applyFill="1" applyBorder="1"/>
    <xf numFmtId="42" fontId="8" fillId="2" borderId="50" xfId="0" applyNumberFormat="1" applyFont="1" applyFill="1" applyBorder="1"/>
    <xf numFmtId="0" fontId="4" fillId="10" borderId="32" xfId="0" applyFont="1" applyFill="1" applyBorder="1" applyAlignment="1">
      <alignment horizontal="center" vertical="center" wrapText="1"/>
    </xf>
    <xf numFmtId="0" fontId="4" fillId="10" borderId="34" xfId="0" applyFont="1" applyFill="1" applyBorder="1" applyAlignment="1">
      <alignment horizontal="center" vertical="center" wrapText="1"/>
    </xf>
    <xf numFmtId="42" fontId="8" fillId="0" borderId="52" xfId="0" applyNumberFormat="1" applyFont="1" applyBorder="1"/>
    <xf numFmtId="42" fontId="8" fillId="0" borderId="53" xfId="0" applyNumberFormat="1" applyFont="1" applyBorder="1"/>
    <xf numFmtId="0" fontId="10" fillId="10" borderId="33" xfId="0" applyFont="1" applyFill="1" applyBorder="1" applyAlignment="1">
      <alignment horizontal="center" wrapText="1"/>
    </xf>
    <xf numFmtId="0" fontId="10" fillId="11" borderId="34" xfId="0" applyFont="1" applyFill="1" applyBorder="1" applyAlignment="1">
      <alignment horizontal="center" wrapText="1"/>
    </xf>
    <xf numFmtId="0" fontId="10" fillId="0" borderId="31" xfId="0" applyFont="1" applyBorder="1" applyAlignment="1">
      <alignment horizontal="center" wrapText="1"/>
    </xf>
    <xf numFmtId="42" fontId="8" fillId="0" borderId="44" xfId="0" applyNumberFormat="1" applyFont="1" applyBorder="1"/>
    <xf numFmtId="42" fontId="8" fillId="0" borderId="6" xfId="0" applyNumberFormat="1" applyFont="1" applyBorder="1"/>
    <xf numFmtId="42" fontId="8" fillId="0" borderId="21" xfId="0" applyNumberFormat="1" applyFont="1" applyBorder="1"/>
    <xf numFmtId="42" fontId="8" fillId="2" borderId="8" xfId="0" applyNumberFormat="1" applyFont="1" applyFill="1" applyBorder="1"/>
    <xf numFmtId="42" fontId="8" fillId="2" borderId="13" xfId="0" applyNumberFormat="1" applyFont="1" applyFill="1" applyBorder="1"/>
    <xf numFmtId="42" fontId="8" fillId="2" borderId="21" xfId="0" applyNumberFormat="1" applyFont="1" applyFill="1" applyBorder="1"/>
    <xf numFmtId="0" fontId="10" fillId="7" borderId="33" xfId="0" applyFont="1" applyFill="1" applyBorder="1" applyAlignment="1">
      <alignment horizontal="center" wrapText="1"/>
    </xf>
    <xf numFmtId="42" fontId="8" fillId="2" borderId="52" xfId="0" applyNumberFormat="1" applyFont="1" applyFill="1" applyBorder="1"/>
    <xf numFmtId="42" fontId="2" fillId="0" borderId="44" xfId="0" applyNumberFormat="1" applyFont="1" applyBorder="1"/>
    <xf numFmtId="42" fontId="2" fillId="0" borderId="6" xfId="0" applyNumberFormat="1" applyFont="1" applyBorder="1"/>
    <xf numFmtId="42" fontId="2" fillId="0" borderId="21" xfId="0" applyNumberFormat="1" applyFont="1" applyBorder="1"/>
    <xf numFmtId="44" fontId="2" fillId="0" borderId="44" xfId="0" applyNumberFormat="1" applyFont="1" applyBorder="1"/>
    <xf numFmtId="44" fontId="2" fillId="0" borderId="6" xfId="0" applyNumberFormat="1" applyFont="1" applyBorder="1"/>
    <xf numFmtId="44" fontId="2" fillId="0" borderId="21" xfId="0" applyNumberFormat="1" applyFont="1" applyBorder="1"/>
    <xf numFmtId="42" fontId="8" fillId="2" borderId="44" xfId="0" applyNumberFormat="1" applyFont="1" applyFill="1" applyBorder="1"/>
    <xf numFmtId="44" fontId="2" fillId="0" borderId="44" xfId="1" quotePrefix="1" applyFont="1" applyFill="1" applyBorder="1" applyAlignment="1">
      <alignment wrapText="1"/>
    </xf>
    <xf numFmtId="44" fontId="2" fillId="0" borderId="21" xfId="1" quotePrefix="1" applyFont="1" applyFill="1" applyBorder="1" applyAlignment="1">
      <alignment wrapText="1"/>
    </xf>
    <xf numFmtId="44" fontId="2" fillId="0" borderId="44" xfId="1" applyFont="1" applyFill="1" applyBorder="1" applyAlignment="1">
      <alignment wrapText="1"/>
    </xf>
    <xf numFmtId="44" fontId="2" fillId="0" borderId="21" xfId="1" applyFont="1" applyFill="1" applyBorder="1" applyAlignment="1">
      <alignment wrapText="1"/>
    </xf>
    <xf numFmtId="44" fontId="2" fillId="0" borderId="8" xfId="1" applyFont="1" applyFill="1" applyBorder="1" applyAlignment="1">
      <alignment wrapText="1"/>
    </xf>
    <xf numFmtId="44" fontId="2" fillId="0" borderId="6" xfId="1" applyFont="1" applyFill="1" applyBorder="1" applyAlignment="1">
      <alignment wrapText="1"/>
    </xf>
    <xf numFmtId="42" fontId="2" fillId="2" borderId="44" xfId="1" applyNumberFormat="1" applyFont="1" applyFill="1" applyBorder="1" applyAlignment="1">
      <alignment wrapText="1"/>
    </xf>
    <xf numFmtId="42" fontId="2" fillId="2" borderId="13" xfId="0" applyNumberFormat="1" applyFont="1" applyFill="1" applyBorder="1"/>
    <xf numFmtId="42" fontId="2" fillId="2" borderId="44" xfId="0" applyNumberFormat="1" applyFont="1" applyFill="1" applyBorder="1"/>
    <xf numFmtId="42" fontId="2" fillId="2" borderId="21" xfId="0" applyNumberFormat="1" applyFont="1" applyFill="1" applyBorder="1"/>
    <xf numFmtId="0" fontId="2" fillId="0" borderId="12" xfId="0" applyFont="1" applyBorder="1"/>
    <xf numFmtId="42" fontId="2" fillId="0" borderId="55" xfId="0" applyNumberFormat="1" applyFont="1" applyBorder="1"/>
    <xf numFmtId="42" fontId="2" fillId="2" borderId="55" xfId="0" applyNumberFormat="1" applyFont="1" applyFill="1" applyBorder="1"/>
    <xf numFmtId="42" fontId="2" fillId="2" borderId="12" xfId="0" applyNumberFormat="1" applyFont="1" applyFill="1" applyBorder="1"/>
    <xf numFmtId="42" fontId="2" fillId="2" borderId="56" xfId="0" applyNumberFormat="1" applyFont="1" applyFill="1" applyBorder="1"/>
    <xf numFmtId="42" fontId="2" fillId="8" borderId="31" xfId="0" applyNumberFormat="1" applyFont="1" applyFill="1" applyBorder="1"/>
    <xf numFmtId="42" fontId="2" fillId="8" borderId="32" xfId="0" applyNumberFormat="1" applyFont="1" applyFill="1" applyBorder="1"/>
    <xf numFmtId="0" fontId="3" fillId="10" borderId="48" xfId="0" applyFont="1" applyFill="1" applyBorder="1" applyAlignment="1">
      <alignment vertical="center"/>
    </xf>
    <xf numFmtId="0" fontId="5" fillId="10" borderId="48" xfId="0" applyFont="1" applyFill="1" applyBorder="1" applyAlignment="1">
      <alignment vertical="center"/>
    </xf>
    <xf numFmtId="0" fontId="29" fillId="0" borderId="0" xfId="0" applyFont="1"/>
    <xf numFmtId="10" fontId="9" fillId="0" borderId="9" xfId="0" applyNumberFormat="1" applyFont="1" applyBorder="1" applyAlignment="1">
      <alignment wrapText="1"/>
    </xf>
    <xf numFmtId="0" fontId="1" fillId="0" borderId="0" xfId="0" applyFont="1"/>
    <xf numFmtId="0" fontId="29" fillId="0" borderId="0" xfId="0" applyFont="1" applyAlignment="1">
      <alignment horizontal="center"/>
    </xf>
    <xf numFmtId="14" fontId="29" fillId="0" borderId="0" xfId="0" applyNumberFormat="1" applyFont="1" applyAlignment="1">
      <alignment horizontal="center"/>
    </xf>
    <xf numFmtId="14" fontId="29" fillId="0" borderId="0" xfId="0" applyNumberFormat="1" applyFont="1"/>
    <xf numFmtId="0" fontId="39" fillId="0" borderId="0" xfId="0" applyFont="1"/>
    <xf numFmtId="0" fontId="31" fillId="13" borderId="31" xfId="2" applyFont="1" applyFill="1" applyBorder="1" applyAlignment="1">
      <alignment horizontal="center" vertical="center" wrapText="1"/>
    </xf>
    <xf numFmtId="0" fontId="8" fillId="13" borderId="32" xfId="2" applyFont="1" applyFill="1" applyBorder="1" applyAlignment="1">
      <alignment horizontal="center" vertical="center" wrapText="1"/>
    </xf>
    <xf numFmtId="0" fontId="8" fillId="14" borderId="32" xfId="2" applyFont="1" applyFill="1" applyBorder="1" applyAlignment="1">
      <alignment horizontal="center" vertical="center" wrapText="1"/>
    </xf>
    <xf numFmtId="0" fontId="8" fillId="13" borderId="33" xfId="2" applyFont="1" applyFill="1" applyBorder="1" applyAlignment="1">
      <alignment horizontal="center" vertical="center" wrapText="1"/>
    </xf>
    <xf numFmtId="0" fontId="8" fillId="14" borderId="34" xfId="2" applyFont="1" applyFill="1" applyBorder="1" applyAlignment="1">
      <alignment horizontal="center" vertical="center" wrapText="1"/>
    </xf>
    <xf numFmtId="0" fontId="8" fillId="14" borderId="35" xfId="2" applyFont="1" applyFill="1" applyBorder="1" applyAlignment="1">
      <alignment horizontal="center" vertical="center"/>
    </xf>
    <xf numFmtId="0" fontId="18" fillId="0" borderId="0" xfId="0" applyFont="1"/>
    <xf numFmtId="44" fontId="4" fillId="0" borderId="10" xfId="1" applyFont="1" applyFill="1" applyBorder="1" applyProtection="1">
      <protection locked="0"/>
    </xf>
    <xf numFmtId="44" fontId="4" fillId="0" borderId="10" xfId="1" applyFont="1" applyBorder="1" applyAlignment="1" applyProtection="1">
      <alignment horizontal="center"/>
      <protection locked="0"/>
    </xf>
    <xf numFmtId="44" fontId="9" fillId="0" borderId="10" xfId="1" applyFont="1" applyBorder="1" applyAlignment="1" applyProtection="1">
      <alignment horizontal="center"/>
      <protection locked="0"/>
    </xf>
    <xf numFmtId="44" fontId="4" fillId="0" borderId="10" xfId="1" applyFont="1" applyBorder="1" applyAlignment="1">
      <alignment horizontal="center"/>
    </xf>
    <xf numFmtId="42" fontId="5" fillId="0" borderId="10" xfId="1" applyNumberFormat="1" applyFont="1" applyFill="1" applyBorder="1"/>
    <xf numFmtId="44" fontId="9" fillId="0" borderId="10" xfId="1" applyFont="1" applyBorder="1" applyAlignment="1">
      <alignment horizontal="center"/>
    </xf>
    <xf numFmtId="0" fontId="9" fillId="0" borderId="1" xfId="0" applyFont="1" applyBorder="1" applyAlignment="1">
      <alignment horizontal="left"/>
    </xf>
    <xf numFmtId="0" fontId="3" fillId="10" borderId="1" xfId="0" applyFont="1" applyFill="1" applyBorder="1" applyAlignment="1" applyProtection="1">
      <alignment horizontal="left" wrapText="1"/>
      <protection locked="0"/>
    </xf>
    <xf numFmtId="0" fontId="38" fillId="0" borderId="0" xfId="0" applyFont="1" applyAlignment="1">
      <alignment horizontal="center"/>
    </xf>
    <xf numFmtId="167" fontId="41" fillId="0" borderId="13" xfId="3" applyNumberFormat="1" applyFont="1" applyFill="1" applyBorder="1" applyAlignment="1">
      <alignment horizontal="center" vertical="center"/>
    </xf>
    <xf numFmtId="167" fontId="1" fillId="0" borderId="36" xfId="2" applyNumberFormat="1" applyFont="1" applyBorder="1" applyAlignment="1">
      <alignment horizontal="center" vertical="center"/>
    </xf>
    <xf numFmtId="167" fontId="41" fillId="0" borderId="0" xfId="0" applyNumberFormat="1" applyFont="1"/>
    <xf numFmtId="167" fontId="10" fillId="0" borderId="0" xfId="0" applyNumberFormat="1" applyFont="1"/>
    <xf numFmtId="167" fontId="1" fillId="0" borderId="2" xfId="2" applyNumberFormat="1" applyFont="1" applyBorder="1" applyAlignment="1">
      <alignment horizontal="center" vertical="center"/>
    </xf>
    <xf numFmtId="0" fontId="1" fillId="0" borderId="0" xfId="2" applyFont="1" applyAlignment="1">
      <alignment vertical="center"/>
    </xf>
    <xf numFmtId="0" fontId="1" fillId="0" borderId="0" xfId="2" applyFont="1" applyAlignment="1">
      <alignment horizontal="center" vertical="center"/>
    </xf>
    <xf numFmtId="167" fontId="1" fillId="0" borderId="40" xfId="2" applyNumberFormat="1" applyFont="1" applyBorder="1" applyAlignment="1">
      <alignment horizontal="center" vertical="center"/>
    </xf>
    <xf numFmtId="0" fontId="31" fillId="15" borderId="1" xfId="0" applyFont="1" applyFill="1" applyBorder="1" applyAlignment="1">
      <alignment horizontal="center" wrapText="1"/>
    </xf>
    <xf numFmtId="0" fontId="38" fillId="15" borderId="1" xfId="0" applyFont="1" applyFill="1" applyBorder="1" applyAlignment="1">
      <alignment horizontal="center" wrapText="1"/>
    </xf>
    <xf numFmtId="44" fontId="38" fillId="15" borderId="12" xfId="1" applyFont="1" applyFill="1" applyBorder="1" applyAlignment="1">
      <alignment horizontal="center" wrapText="1"/>
    </xf>
    <xf numFmtId="0" fontId="29" fillId="0" borderId="0" xfId="0" applyFont="1" applyAlignment="1">
      <alignment wrapText="1"/>
    </xf>
    <xf numFmtId="167" fontId="39" fillId="0" borderId="9" xfId="0" applyNumberFormat="1" applyFont="1" applyBorder="1"/>
    <xf numFmtId="42" fontId="29" fillId="0" borderId="40" xfId="1" applyNumberFormat="1" applyFont="1" applyFill="1" applyBorder="1"/>
    <xf numFmtId="168" fontId="29" fillId="0" borderId="11" xfId="0" applyNumberFormat="1" applyFont="1" applyBorder="1"/>
    <xf numFmtId="0" fontId="29" fillId="0" borderId="1" xfId="0" applyFont="1" applyBorder="1"/>
    <xf numFmtId="167" fontId="29" fillId="0" borderId="0" xfId="0" applyNumberFormat="1" applyFont="1"/>
    <xf numFmtId="0" fontId="29" fillId="15" borderId="1" xfId="0" applyFont="1" applyFill="1" applyBorder="1"/>
    <xf numFmtId="10" fontId="29" fillId="0" borderId="9" xfId="0" applyNumberFormat="1" applyFont="1" applyBorder="1"/>
    <xf numFmtId="167" fontId="31" fillId="0" borderId="40" xfId="0" applyNumberFormat="1" applyFont="1" applyBorder="1"/>
    <xf numFmtId="10" fontId="29" fillId="0" borderId="0" xfId="0" applyNumberFormat="1" applyFont="1"/>
    <xf numFmtId="167" fontId="42" fillId="0" borderId="40" xfId="0" applyNumberFormat="1" applyFont="1" applyBorder="1"/>
    <xf numFmtId="0" fontId="29" fillId="0" borderId="0" xfId="0" applyFont="1" applyAlignment="1">
      <alignment vertical="top" wrapText="1"/>
    </xf>
    <xf numFmtId="42" fontId="19" fillId="0" borderId="12" xfId="1" applyNumberFormat="1" applyFont="1" applyFill="1" applyBorder="1" applyAlignment="1" applyProtection="1">
      <alignment horizontal="left"/>
    </xf>
    <xf numFmtId="10" fontId="2" fillId="0" borderId="1" xfId="0" applyNumberFormat="1" applyFont="1" applyBorder="1" applyAlignment="1">
      <alignment horizontal="right"/>
    </xf>
    <xf numFmtId="42" fontId="5" fillId="8" borderId="1" xfId="1" applyNumberFormat="1" applyFont="1" applyFill="1" applyBorder="1" applyProtection="1"/>
    <xf numFmtId="0" fontId="2" fillId="0" borderId="12" xfId="0" applyFont="1" applyBorder="1" applyAlignment="1">
      <alignment horizontal="left" wrapText="1"/>
    </xf>
    <xf numFmtId="0" fontId="2" fillId="0" borderId="1" xfId="0" applyFont="1" applyBorder="1" applyAlignment="1">
      <alignment horizontal="left"/>
    </xf>
    <xf numFmtId="0" fontId="2" fillId="12" borderId="1" xfId="0" applyFont="1" applyFill="1" applyBorder="1" applyAlignment="1">
      <alignment horizontal="left"/>
    </xf>
    <xf numFmtId="0" fontId="33" fillId="0" borderId="1" xfId="0" applyFont="1" applyBorder="1" applyAlignment="1">
      <alignment horizontal="left"/>
    </xf>
    <xf numFmtId="44" fontId="18" fillId="7" borderId="13" xfId="1" applyFont="1" applyFill="1" applyBorder="1" applyAlignment="1" applyProtection="1">
      <alignment horizontal="center" wrapText="1"/>
    </xf>
    <xf numFmtId="44" fontId="18" fillId="10" borderId="13" xfId="1" applyFont="1" applyFill="1" applyBorder="1" applyAlignment="1" applyProtection="1">
      <alignment horizontal="center" wrapText="1"/>
    </xf>
    <xf numFmtId="44" fontId="18" fillId="11" borderId="13" xfId="1" applyFont="1" applyFill="1" applyBorder="1" applyAlignment="1" applyProtection="1">
      <alignment horizontal="center" wrapText="1"/>
    </xf>
    <xf numFmtId="44" fontId="18" fillId="7" borderId="41" xfId="1" applyFont="1" applyFill="1" applyBorder="1" applyAlignment="1" applyProtection="1">
      <alignment horizontal="center" wrapText="1"/>
    </xf>
    <xf numFmtId="44" fontId="34" fillId="11" borderId="1" xfId="1" applyFont="1" applyFill="1" applyBorder="1" applyAlignment="1" applyProtection="1">
      <alignment horizontal="center" wrapText="1"/>
    </xf>
    <xf numFmtId="44" fontId="18" fillId="7" borderId="1" xfId="1" applyFont="1" applyFill="1" applyBorder="1" applyAlignment="1" applyProtection="1">
      <alignment horizontal="center" wrapText="1"/>
    </xf>
    <xf numFmtId="0" fontId="3" fillId="10" borderId="1" xfId="0" applyFont="1" applyFill="1" applyBorder="1" applyAlignment="1">
      <alignment horizontal="left" wrapText="1"/>
    </xf>
    <xf numFmtId="42" fontId="2" fillId="0" borderId="17" xfId="1" applyNumberFormat="1" applyFont="1" applyBorder="1" applyProtection="1"/>
    <xf numFmtId="42" fontId="2" fillId="7" borderId="20" xfId="1" applyNumberFormat="1" applyFont="1" applyFill="1" applyBorder="1" applyProtection="1"/>
    <xf numFmtId="42" fontId="2" fillId="0" borderId="21" xfId="1" applyNumberFormat="1" applyFont="1" applyBorder="1" applyProtection="1"/>
    <xf numFmtId="0" fontId="2" fillId="0" borderId="13" xfId="0" applyFont="1" applyBorder="1" applyAlignment="1">
      <alignment horizontal="left"/>
    </xf>
    <xf numFmtId="0" fontId="2" fillId="0" borderId="1" xfId="0" applyFont="1" applyBorder="1" applyAlignment="1">
      <alignment wrapText="1"/>
    </xf>
    <xf numFmtId="0" fontId="2" fillId="0" borderId="1" xfId="0" applyFont="1" applyBorder="1" applyAlignment="1">
      <alignment horizontal="left" wrapText="1"/>
    </xf>
    <xf numFmtId="42" fontId="3" fillId="8" borderId="1" xfId="1" applyNumberFormat="1" applyFont="1" applyFill="1" applyBorder="1" applyProtection="1"/>
    <xf numFmtId="42" fontId="9" fillId="0" borderId="1" xfId="1" applyNumberFormat="1" applyFont="1" applyFill="1" applyBorder="1" applyAlignment="1" applyProtection="1">
      <alignment horizontal="right"/>
    </xf>
    <xf numFmtId="42" fontId="9" fillId="0" borderId="12" xfId="1" applyNumberFormat="1" applyFont="1" applyFill="1" applyBorder="1" applyAlignment="1" applyProtection="1">
      <alignment horizontal="right"/>
    </xf>
    <xf numFmtId="42" fontId="5" fillId="8" borderId="1" xfId="1" applyNumberFormat="1" applyFont="1" applyFill="1" applyBorder="1" applyAlignment="1" applyProtection="1">
      <alignment horizontal="right"/>
    </xf>
    <xf numFmtId="44" fontId="11" fillId="0" borderId="0" xfId="1" applyFont="1" applyProtection="1"/>
    <xf numFmtId="42" fontId="19" fillId="0" borderId="1" xfId="0" applyNumberFormat="1" applyFont="1" applyBorder="1"/>
    <xf numFmtId="42" fontId="2" fillId="0" borderId="1" xfId="0" applyNumberFormat="1" applyFont="1" applyBorder="1"/>
    <xf numFmtId="42" fontId="19" fillId="0" borderId="1" xfId="0" applyNumberFormat="1" applyFont="1" applyBorder="1" applyProtection="1">
      <protection locked="0"/>
    </xf>
    <xf numFmtId="42" fontId="2" fillId="0" borderId="12" xfId="0" applyNumberFormat="1" applyFont="1" applyBorder="1" applyAlignment="1" applyProtection="1">
      <alignment horizontal="left" wrapText="1"/>
      <protection locked="0"/>
    </xf>
    <xf numFmtId="2" fontId="2" fillId="3" borderId="1" xfId="0" applyNumberFormat="1" applyFont="1" applyFill="1" applyBorder="1" applyProtection="1">
      <protection locked="0"/>
    </xf>
    <xf numFmtId="164" fontId="2" fillId="3" borderId="1" xfId="0" applyNumberFormat="1" applyFont="1" applyFill="1" applyBorder="1"/>
    <xf numFmtId="170" fontId="2" fillId="3" borderId="1" xfId="0" applyNumberFormat="1" applyFont="1" applyFill="1" applyBorder="1" applyProtection="1">
      <protection locked="0"/>
    </xf>
    <xf numFmtId="0" fontId="38" fillId="0" borderId="0" xfId="0" applyFont="1" applyAlignment="1">
      <alignment horizontal="center" vertical="center"/>
    </xf>
    <xf numFmtId="5" fontId="1" fillId="0" borderId="0" xfId="0" applyNumberFormat="1" applyFont="1"/>
    <xf numFmtId="0" fontId="8" fillId="0" borderId="0" xfId="0" applyFont="1"/>
    <xf numFmtId="0" fontId="41" fillId="0" borderId="13" xfId="2" applyFont="1" applyBorder="1" applyAlignment="1" applyProtection="1">
      <alignment vertical="center"/>
      <protection locked="0"/>
    </xf>
    <xf numFmtId="167" fontId="41" fillId="0" borderId="13" xfId="2" applyNumberFormat="1" applyFont="1" applyBorder="1" applyAlignment="1" applyProtection="1">
      <alignment vertical="center"/>
      <protection locked="0"/>
    </xf>
    <xf numFmtId="0" fontId="5" fillId="0" borderId="13" xfId="2" applyFont="1" applyBorder="1" applyAlignment="1" applyProtection="1">
      <alignment horizontal="center" vertical="center"/>
      <protection locked="0"/>
    </xf>
    <xf numFmtId="167" fontId="41" fillId="0" borderId="13" xfId="3" applyNumberFormat="1" applyFont="1" applyFill="1" applyBorder="1" applyAlignment="1" applyProtection="1">
      <alignment horizontal="center" vertical="center"/>
      <protection locked="0"/>
    </xf>
    <xf numFmtId="0" fontId="10" fillId="0" borderId="13" xfId="3" applyNumberFormat="1" applyFont="1" applyFill="1" applyBorder="1" applyAlignment="1" applyProtection="1">
      <alignment horizontal="center" vertical="center"/>
      <protection locked="0"/>
    </xf>
    <xf numFmtId="0" fontId="5" fillId="0" borderId="36"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5" fillId="0" borderId="9" xfId="2" applyFont="1" applyBorder="1" applyAlignment="1" applyProtection="1">
      <alignment horizontal="center" vertical="center"/>
      <protection locked="0"/>
    </xf>
    <xf numFmtId="0" fontId="1" fillId="0" borderId="37" xfId="2" applyFont="1" applyBorder="1" applyAlignment="1" applyProtection="1">
      <alignment vertical="center"/>
      <protection locked="0"/>
    </xf>
    <xf numFmtId="167" fontId="1" fillId="0" borderId="38" xfId="2" applyNumberFormat="1" applyFont="1" applyBorder="1" applyAlignment="1" applyProtection="1">
      <alignment vertical="center"/>
      <protection locked="0"/>
    </xf>
    <xf numFmtId="0" fontId="19" fillId="0" borderId="0" xfId="0" applyFont="1" applyAlignment="1" applyProtection="1">
      <alignment vertical="top" wrapText="1"/>
      <protection locked="0"/>
    </xf>
    <xf numFmtId="0" fontId="2" fillId="3" borderId="1" xfId="0" applyFont="1" applyFill="1" applyBorder="1"/>
    <xf numFmtId="164" fontId="29" fillId="8" borderId="1" xfId="0" applyNumberFormat="1" applyFont="1" applyFill="1" applyBorder="1" applyProtection="1">
      <protection locked="0"/>
    </xf>
    <xf numFmtId="2" fontId="2" fillId="9" borderId="1" xfId="0" applyNumberFormat="1" applyFont="1" applyFill="1" applyBorder="1"/>
    <xf numFmtId="10" fontId="2" fillId="9" borderId="1" xfId="0" applyNumberFormat="1" applyFont="1" applyFill="1" applyBorder="1" applyAlignment="1">
      <alignment horizontal="right"/>
    </xf>
    <xf numFmtId="42" fontId="31" fillId="0" borderId="13" xfId="0" applyNumberFormat="1" applyFont="1" applyBorder="1" applyAlignment="1">
      <alignment horizontal="right"/>
    </xf>
    <xf numFmtId="14" fontId="29" fillId="0" borderId="41" xfId="0" applyNumberFormat="1" applyFont="1" applyBorder="1" applyAlignment="1">
      <alignment horizontal="center"/>
    </xf>
    <xf numFmtId="0" fontId="29" fillId="0" borderId="12" xfId="0" applyFont="1" applyBorder="1" applyAlignment="1">
      <alignment horizontal="center"/>
    </xf>
    <xf numFmtId="0" fontId="30" fillId="0" borderId="9" xfId="0" applyFont="1" applyBorder="1" applyAlignment="1">
      <alignment horizontal="center"/>
    </xf>
    <xf numFmtId="14" fontId="29" fillId="0" borderId="30" xfId="0" applyNumberFormat="1" applyFont="1" applyBorder="1" applyAlignment="1">
      <alignment horizontal="center"/>
    </xf>
    <xf numFmtId="44" fontId="18" fillId="7" borderId="41" xfId="1" applyFont="1" applyFill="1" applyBorder="1" applyAlignment="1">
      <alignment horizontal="center" wrapText="1"/>
    </xf>
    <xf numFmtId="44" fontId="34" fillId="11" borderId="12" xfId="1" applyFont="1" applyFill="1" applyBorder="1" applyAlignment="1">
      <alignment horizontal="center" wrapText="1"/>
    </xf>
    <xf numFmtId="0" fontId="31" fillId="0" borderId="0" xfId="0" applyFont="1"/>
    <xf numFmtId="0" fontId="31" fillId="7" borderId="40" xfId="0" applyFont="1" applyFill="1" applyBorder="1" applyAlignment="1">
      <alignment horizontal="center" vertical="center"/>
    </xf>
    <xf numFmtId="0" fontId="31" fillId="11" borderId="40" xfId="0" applyFont="1" applyFill="1" applyBorder="1" applyAlignment="1">
      <alignment horizontal="center" wrapText="1"/>
    </xf>
    <xf numFmtId="0" fontId="3" fillId="8" borderId="9" xfId="0" applyFont="1" applyFill="1" applyBorder="1"/>
    <xf numFmtId="42" fontId="3" fillId="8" borderId="43" xfId="0" applyNumberFormat="1" applyFont="1" applyFill="1" applyBorder="1"/>
    <xf numFmtId="42" fontId="3" fillId="8" borderId="8" xfId="0" applyNumberFormat="1" applyFont="1" applyFill="1" applyBorder="1"/>
    <xf numFmtId="42" fontId="3" fillId="8" borderId="13" xfId="0" applyNumberFormat="1" applyFont="1" applyFill="1" applyBorder="1"/>
    <xf numFmtId="0" fontId="3" fillId="7" borderId="9" xfId="0" applyFont="1" applyFill="1" applyBorder="1"/>
    <xf numFmtId="9" fontId="3" fillId="7" borderId="38" xfId="0" applyNumberFormat="1" applyFont="1" applyFill="1" applyBorder="1"/>
    <xf numFmtId="9" fontId="3" fillId="7" borderId="11" xfId="0" applyNumberFormat="1" applyFont="1" applyFill="1" applyBorder="1"/>
    <xf numFmtId="9" fontId="3" fillId="7" borderId="1" xfId="0" applyNumberFormat="1" applyFont="1" applyFill="1" applyBorder="1"/>
    <xf numFmtId="0" fontId="29" fillId="0" borderId="41" xfId="0" applyFont="1" applyBorder="1" applyAlignment="1">
      <alignment horizontal="center"/>
    </xf>
    <xf numFmtId="0" fontId="8" fillId="5" borderId="1" xfId="0" applyFont="1" applyFill="1" applyBorder="1" applyAlignment="1">
      <alignment horizontal="left"/>
    </xf>
    <xf numFmtId="42" fontId="3" fillId="7" borderId="43" xfId="0" applyNumberFormat="1" applyFont="1" applyFill="1" applyBorder="1"/>
    <xf numFmtId="42" fontId="3" fillId="7" borderId="8" xfId="0" applyNumberFormat="1" applyFont="1" applyFill="1" applyBorder="1"/>
    <xf numFmtId="42" fontId="3" fillId="7" borderId="13" xfId="0" applyNumberFormat="1" applyFont="1" applyFill="1" applyBorder="1"/>
    <xf numFmtId="0" fontId="31" fillId="0" borderId="0" xfId="0" applyFont="1" applyProtection="1">
      <protection locked="0"/>
    </xf>
    <xf numFmtId="0" fontId="31" fillId="7" borderId="48" xfId="0" applyFont="1" applyFill="1" applyBorder="1" applyAlignment="1">
      <alignment horizontal="center" vertical="center"/>
    </xf>
    <xf numFmtId="0" fontId="31" fillId="11" borderId="42" xfId="0" applyFont="1" applyFill="1" applyBorder="1" applyAlignment="1">
      <alignment horizontal="center" wrapText="1"/>
    </xf>
    <xf numFmtId="44" fontId="38" fillId="10" borderId="40" xfId="1" applyFont="1" applyFill="1" applyBorder="1" applyAlignment="1" applyProtection="1">
      <alignment horizontal="center" wrapText="1"/>
    </xf>
    <xf numFmtId="44" fontId="16" fillId="10" borderId="40" xfId="1" applyFont="1" applyFill="1" applyBorder="1" applyAlignment="1" applyProtection="1">
      <alignment horizontal="center" wrapText="1"/>
    </xf>
    <xf numFmtId="44" fontId="38" fillId="10" borderId="40" xfId="1" applyFont="1" applyFill="1" applyBorder="1" applyAlignment="1" applyProtection="1">
      <alignment horizontal="center" vertical="center" wrapText="1"/>
    </xf>
    <xf numFmtId="0" fontId="31" fillId="7" borderId="57" xfId="0" applyFont="1" applyFill="1" applyBorder="1" applyAlignment="1">
      <alignment horizontal="center" vertical="center"/>
    </xf>
    <xf numFmtId="0" fontId="31" fillId="11" borderId="57" xfId="0" applyFont="1" applyFill="1" applyBorder="1" applyAlignment="1">
      <alignment horizontal="center" wrapText="1"/>
    </xf>
    <xf numFmtId="0" fontId="3" fillId="8" borderId="48" xfId="0" applyFont="1" applyFill="1" applyBorder="1"/>
    <xf numFmtId="42" fontId="3" fillId="8" borderId="40" xfId="0" applyNumberFormat="1" applyFont="1" applyFill="1" applyBorder="1"/>
    <xf numFmtId="42" fontId="3" fillId="8" borderId="33" xfId="0" applyNumberFormat="1" applyFont="1" applyFill="1" applyBorder="1"/>
    <xf numFmtId="42" fontId="3" fillId="8" borderId="46" xfId="0" applyNumberFormat="1" applyFont="1" applyFill="1" applyBorder="1"/>
    <xf numFmtId="0" fontId="3" fillId="7" borderId="6" xfId="0" applyFont="1" applyFill="1" applyBorder="1"/>
    <xf numFmtId="9" fontId="3" fillId="7" borderId="58" xfId="0" applyNumberFormat="1" applyFont="1" applyFill="1" applyBorder="1"/>
    <xf numFmtId="9" fontId="3" fillId="7" borderId="8" xfId="0" applyNumberFormat="1" applyFont="1" applyFill="1" applyBorder="1"/>
    <xf numFmtId="9" fontId="3" fillId="7" borderId="13" xfId="0" applyNumberFormat="1" applyFont="1" applyFill="1" applyBorder="1"/>
    <xf numFmtId="0" fontId="1" fillId="0" borderId="0" xfId="0" applyFont="1" applyAlignment="1">
      <alignment horizontal="center" vertical="center"/>
    </xf>
    <xf numFmtId="49" fontId="1" fillId="0" borderId="0" xfId="0" applyNumberFormat="1" applyFont="1"/>
    <xf numFmtId="1" fontId="1" fillId="0" borderId="0" xfId="0" applyNumberFormat="1" applyFont="1" applyAlignment="1">
      <alignment horizontal="center" vertical="center"/>
    </xf>
    <xf numFmtId="0" fontId="1" fillId="0" borderId="0" xfId="0" applyFont="1" applyAlignment="1">
      <alignment wrapText="1"/>
    </xf>
    <xf numFmtId="1" fontId="1" fillId="0" borderId="0" xfId="0" applyNumberFormat="1" applyFont="1"/>
    <xf numFmtId="0" fontId="2" fillId="4" borderId="24" xfId="0" applyFont="1" applyFill="1" applyBorder="1" applyAlignment="1">
      <alignment horizontal="left" vertical="top" wrapText="1"/>
    </xf>
    <xf numFmtId="0" fontId="2" fillId="4" borderId="25" xfId="0" applyFont="1" applyFill="1" applyBorder="1" applyAlignment="1">
      <alignment horizontal="left" vertical="top" wrapText="1"/>
    </xf>
    <xf numFmtId="0" fontId="2" fillId="4" borderId="26" xfId="0" applyFont="1" applyFill="1" applyBorder="1" applyAlignment="1">
      <alignment horizontal="left" vertical="top" wrapText="1"/>
    </xf>
    <xf numFmtId="0" fontId="2" fillId="4" borderId="27" xfId="0" applyFont="1" applyFill="1" applyBorder="1" applyAlignment="1">
      <alignment horizontal="left" vertical="top" wrapText="1"/>
    </xf>
    <xf numFmtId="0" fontId="2" fillId="4" borderId="0" xfId="0" applyFont="1" applyFill="1" applyAlignment="1">
      <alignment horizontal="left" vertical="top" wrapText="1"/>
    </xf>
    <xf numFmtId="0" fontId="2" fillId="4" borderId="28" xfId="0" applyFont="1" applyFill="1" applyBorder="1" applyAlignment="1">
      <alignment horizontal="left" vertical="top" wrapText="1"/>
    </xf>
    <xf numFmtId="0" fontId="2" fillId="4" borderId="22" xfId="0" applyFont="1" applyFill="1" applyBorder="1" applyAlignment="1">
      <alignment horizontal="left" vertical="top" wrapText="1"/>
    </xf>
    <xf numFmtId="0" fontId="2" fillId="4" borderId="23" xfId="0" applyFont="1" applyFill="1" applyBorder="1" applyAlignment="1">
      <alignment horizontal="left" vertical="top" wrapText="1"/>
    </xf>
    <xf numFmtId="0" fontId="2" fillId="4" borderId="29" xfId="0" applyFont="1" applyFill="1" applyBorder="1" applyAlignment="1">
      <alignment horizontal="left" vertical="top" wrapText="1"/>
    </xf>
    <xf numFmtId="0" fontId="19" fillId="4" borderId="24" xfId="0" applyFont="1" applyFill="1" applyBorder="1" applyAlignment="1">
      <alignment horizontal="left" vertical="top" wrapText="1"/>
    </xf>
    <xf numFmtId="0" fontId="19" fillId="4" borderId="25" xfId="0" applyFont="1" applyFill="1" applyBorder="1" applyAlignment="1">
      <alignment horizontal="left" vertical="top" wrapText="1"/>
    </xf>
    <xf numFmtId="0" fontId="19" fillId="4" borderId="26" xfId="0" applyFont="1" applyFill="1" applyBorder="1" applyAlignment="1">
      <alignment horizontal="left" vertical="top" wrapText="1"/>
    </xf>
    <xf numFmtId="0" fontId="19" fillId="4" borderId="27" xfId="0" applyFont="1" applyFill="1" applyBorder="1" applyAlignment="1">
      <alignment horizontal="left" vertical="top" wrapText="1"/>
    </xf>
    <xf numFmtId="0" fontId="19" fillId="4" borderId="0" xfId="0" applyFont="1" applyFill="1" applyAlignment="1">
      <alignment horizontal="left" vertical="top" wrapText="1"/>
    </xf>
    <xf numFmtId="0" fontId="19" fillId="4" borderId="28" xfId="0" applyFont="1" applyFill="1" applyBorder="1" applyAlignment="1">
      <alignment horizontal="left" vertical="top" wrapText="1"/>
    </xf>
    <xf numFmtId="0" fontId="19" fillId="4" borderId="22" xfId="0" applyFont="1" applyFill="1" applyBorder="1" applyAlignment="1">
      <alignment horizontal="left" vertical="top" wrapText="1"/>
    </xf>
    <xf numFmtId="0" fontId="19" fillId="4" borderId="23" xfId="0" applyFont="1" applyFill="1" applyBorder="1" applyAlignment="1">
      <alignment horizontal="left" vertical="top" wrapText="1"/>
    </xf>
    <xf numFmtId="0" fontId="19" fillId="4" borderId="29" xfId="0" applyFont="1" applyFill="1" applyBorder="1" applyAlignment="1">
      <alignment horizontal="left" vertical="top" wrapText="1"/>
    </xf>
    <xf numFmtId="0" fontId="2" fillId="0" borderId="0" xfId="0" applyFont="1" applyAlignment="1">
      <alignment horizontal="left" vertical="top" wrapText="1"/>
    </xf>
    <xf numFmtId="0" fontId="3" fillId="11" borderId="1" xfId="0" applyFont="1" applyFill="1" applyBorder="1" applyAlignment="1">
      <alignment horizontal="center" wrapText="1"/>
    </xf>
    <xf numFmtId="0" fontId="30" fillId="11" borderId="1" xfId="0" applyFont="1" applyFill="1" applyBorder="1" applyAlignment="1">
      <alignment horizontal="center"/>
    </xf>
    <xf numFmtId="9" fontId="9" fillId="0" borderId="1" xfId="0" applyNumberFormat="1" applyFont="1" applyBorder="1" applyAlignment="1">
      <alignment horizontal="left" wrapText="1"/>
    </xf>
    <xf numFmtId="0" fontId="3" fillId="10" borderId="9" xfId="0" applyFont="1" applyFill="1" applyBorder="1" applyAlignment="1">
      <alignment horizontal="left" vertical="center"/>
    </xf>
    <xf numFmtId="0" fontId="3" fillId="10" borderId="10" xfId="0" applyFont="1" applyFill="1" applyBorder="1" applyAlignment="1">
      <alignment horizontal="left" vertical="center"/>
    </xf>
    <xf numFmtId="0" fontId="3" fillId="10" borderId="11" xfId="0" applyFont="1" applyFill="1" applyBorder="1" applyAlignment="1">
      <alignment horizontal="left" vertical="center"/>
    </xf>
    <xf numFmtId="0" fontId="3" fillId="10" borderId="9" xfId="0" applyFont="1" applyFill="1" applyBorder="1" applyAlignment="1">
      <alignment horizontal="left"/>
    </xf>
    <xf numFmtId="0" fontId="3" fillId="10" borderId="10" xfId="0" applyFont="1" applyFill="1" applyBorder="1" applyAlignment="1">
      <alignment horizontal="left"/>
    </xf>
    <xf numFmtId="0" fontId="3" fillId="10" borderId="11" xfId="0" applyFont="1" applyFill="1" applyBorder="1" applyAlignment="1">
      <alignment horizontal="left"/>
    </xf>
    <xf numFmtId="0" fontId="5" fillId="2" borderId="1" xfId="0" applyFont="1" applyFill="1" applyBorder="1" applyAlignment="1">
      <alignment horizontal="right"/>
    </xf>
    <xf numFmtId="0" fontId="20" fillId="7" borderId="6" xfId="0" applyFont="1" applyFill="1" applyBorder="1" applyAlignment="1">
      <alignment horizontal="right"/>
    </xf>
    <xf numFmtId="0" fontId="20" fillId="7" borderId="8" xfId="0" applyFont="1" applyFill="1" applyBorder="1" applyAlignment="1">
      <alignment horizontal="right"/>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10" borderId="4" xfId="0" applyFont="1" applyFill="1" applyBorder="1" applyAlignment="1">
      <alignment horizontal="center" wrapText="1"/>
    </xf>
    <xf numFmtId="42" fontId="2" fillId="0" borderId="9" xfId="1" applyNumberFormat="1" applyFont="1" applyFill="1" applyBorder="1" applyAlignment="1" applyProtection="1">
      <alignment horizontal="center"/>
      <protection locked="0"/>
    </xf>
    <xf numFmtId="42" fontId="2" fillId="0" borderId="11" xfId="1" applyNumberFormat="1" applyFont="1" applyFill="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1" xfId="0" applyFont="1" applyBorder="1" applyAlignment="1" applyProtection="1">
      <alignment horizontal="center"/>
      <protection locked="0"/>
    </xf>
    <xf numFmtId="42" fontId="2" fillId="0" borderId="9" xfId="0" applyNumberFormat="1" applyFont="1" applyBorder="1" applyAlignment="1" applyProtection="1">
      <alignment horizontal="center"/>
      <protection locked="0"/>
    </xf>
    <xf numFmtId="42" fontId="2" fillId="0" borderId="11" xfId="0" applyNumberFormat="1" applyFont="1" applyBorder="1" applyAlignment="1" applyProtection="1">
      <alignment horizontal="center"/>
      <protection locked="0"/>
    </xf>
    <xf numFmtId="0" fontId="16" fillId="10" borderId="1" xfId="0" applyFont="1" applyFill="1" applyBorder="1" applyAlignment="1">
      <alignment horizontal="center" vertical="center" wrapText="1"/>
    </xf>
    <xf numFmtId="0" fontId="8" fillId="5" borderId="9" xfId="0" applyFont="1" applyFill="1" applyBorder="1" applyAlignment="1">
      <alignment horizontal="left"/>
    </xf>
    <xf numFmtId="0" fontId="8" fillId="5" borderId="10" xfId="0" applyFont="1" applyFill="1" applyBorder="1" applyAlignment="1">
      <alignment horizontal="left"/>
    </xf>
    <xf numFmtId="0" fontId="8" fillId="5" borderId="11" xfId="0" applyFont="1" applyFill="1" applyBorder="1" applyAlignment="1">
      <alignment horizontal="left"/>
    </xf>
    <xf numFmtId="14" fontId="29" fillId="0" borderId="6" xfId="0" applyNumberFormat="1" applyFont="1" applyBorder="1" applyAlignment="1" applyProtection="1">
      <alignment horizontal="left"/>
      <protection locked="0"/>
    </xf>
    <xf numFmtId="14" fontId="29" fillId="0" borderId="7" xfId="0" applyNumberFormat="1" applyFont="1" applyBorder="1" applyAlignment="1" applyProtection="1">
      <alignment horizontal="left"/>
      <protection locked="0"/>
    </xf>
    <xf numFmtId="14" fontId="29" fillId="0" borderId="9" xfId="0" applyNumberFormat="1" applyFont="1" applyBorder="1" applyAlignment="1">
      <alignment horizontal="left"/>
    </xf>
    <xf numFmtId="14" fontId="29" fillId="0" borderId="10" xfId="0" applyNumberFormat="1" applyFont="1" applyBorder="1" applyAlignment="1">
      <alignment horizontal="left"/>
    </xf>
    <xf numFmtId="0" fontId="2" fillId="5" borderId="9" xfId="0" applyFont="1" applyFill="1" applyBorder="1" applyAlignment="1">
      <alignment horizontal="left" wrapText="1"/>
    </xf>
    <xf numFmtId="0" fontId="2" fillId="5" borderId="10" xfId="0" applyFont="1" applyFill="1" applyBorder="1" applyAlignment="1">
      <alignment horizontal="left" wrapText="1"/>
    </xf>
    <xf numFmtId="0" fontId="2" fillId="5" borderId="11" xfId="0" applyFont="1" applyFill="1" applyBorder="1" applyAlignment="1">
      <alignment horizontal="left" wrapText="1"/>
    </xf>
    <xf numFmtId="0" fontId="2" fillId="0" borderId="0" xfId="0" applyFont="1" applyAlignment="1" applyProtection="1">
      <alignment horizontal="center"/>
      <protection locked="0"/>
    </xf>
    <xf numFmtId="0" fontId="20" fillId="7" borderId="1" xfId="0" applyFont="1" applyFill="1" applyBorder="1" applyAlignment="1">
      <alignment horizontal="right"/>
    </xf>
    <xf numFmtId="0" fontId="20" fillId="7" borderId="9" xfId="0" applyFont="1" applyFill="1" applyBorder="1" applyAlignment="1">
      <alignment horizontal="right"/>
    </xf>
    <xf numFmtId="0" fontId="20" fillId="7" borderId="11" xfId="0" applyFont="1" applyFill="1" applyBorder="1" applyAlignment="1">
      <alignment horizontal="right"/>
    </xf>
    <xf numFmtId="0" fontId="8" fillId="7" borderId="9" xfId="0" applyFont="1" applyFill="1" applyBorder="1" applyAlignment="1">
      <alignment horizontal="left"/>
    </xf>
    <xf numFmtId="0" fontId="8" fillId="7" borderId="10" xfId="0" applyFont="1" applyFill="1" applyBorder="1" applyAlignment="1">
      <alignment horizontal="left"/>
    </xf>
    <xf numFmtId="0" fontId="8" fillId="7" borderId="11" xfId="0" applyFont="1" applyFill="1" applyBorder="1" applyAlignment="1">
      <alignment horizontal="left"/>
    </xf>
    <xf numFmtId="0" fontId="3" fillId="8" borderId="9" xfId="0" applyFont="1" applyFill="1" applyBorder="1" applyAlignment="1">
      <alignment horizontal="left"/>
    </xf>
    <xf numFmtId="0" fontId="3" fillId="8" borderId="10" xfId="0" applyFont="1" applyFill="1" applyBorder="1" applyAlignment="1">
      <alignment horizontal="left"/>
    </xf>
    <xf numFmtId="0" fontId="3" fillId="8" borderId="11" xfId="0" applyFont="1" applyFill="1" applyBorder="1" applyAlignment="1">
      <alignment horizontal="left"/>
    </xf>
    <xf numFmtId="0" fontId="13" fillId="0" borderId="7" xfId="0" applyFont="1" applyBorder="1" applyAlignment="1" applyProtection="1">
      <alignment horizontal="center"/>
      <protection locked="0"/>
    </xf>
    <xf numFmtId="0" fontId="5" fillId="8" borderId="1" xfId="0" applyFont="1" applyFill="1" applyBorder="1" applyAlignment="1">
      <alignment horizontal="right"/>
    </xf>
    <xf numFmtId="42" fontId="2" fillId="0" borderId="9" xfId="1" applyNumberFormat="1" applyFont="1" applyFill="1" applyBorder="1" applyAlignment="1" applyProtection="1">
      <protection locked="0"/>
    </xf>
    <xf numFmtId="42" fontId="2" fillId="0" borderId="11" xfId="1" applyNumberFormat="1" applyFont="1" applyFill="1" applyBorder="1" applyAlignment="1" applyProtection="1">
      <protection locked="0"/>
    </xf>
    <xf numFmtId="0" fontId="2" fillId="9" borderId="9" xfId="0" applyFont="1" applyFill="1" applyBorder="1" applyAlignment="1">
      <alignment horizontal="center"/>
    </xf>
    <xf numFmtId="0" fontId="2" fillId="9" borderId="11" xfId="0" applyFont="1" applyFill="1" applyBorder="1" applyAlignment="1">
      <alignment horizontal="center"/>
    </xf>
    <xf numFmtId="0" fontId="2" fillId="0" borderId="9"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1" xfId="0" applyFont="1" applyBorder="1" applyAlignment="1" applyProtection="1">
      <alignment horizontal="left" wrapText="1"/>
      <protection locked="0"/>
    </xf>
    <xf numFmtId="0" fontId="2" fillId="6" borderId="23" xfId="0" applyFont="1" applyFill="1" applyBorder="1" applyAlignment="1">
      <alignment horizontal="center"/>
    </xf>
    <xf numFmtId="0" fontId="2" fillId="0" borderId="0" xfId="0" applyFont="1" applyAlignment="1" applyProtection="1">
      <alignment horizontal="left" vertical="top" wrapText="1"/>
      <protection locked="0"/>
    </xf>
    <xf numFmtId="0" fontId="5" fillId="2" borderId="9" xfId="0" applyFont="1" applyFill="1" applyBorder="1" applyAlignment="1">
      <alignment horizontal="right"/>
    </xf>
    <xf numFmtId="0" fontId="5" fillId="2" borderId="11" xfId="0" applyFont="1" applyFill="1" applyBorder="1" applyAlignment="1">
      <alignment horizontal="right"/>
    </xf>
    <xf numFmtId="0" fontId="9" fillId="0" borderId="9" xfId="0"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3" fillId="10" borderId="9" xfId="0" applyFont="1" applyFill="1" applyBorder="1" applyAlignment="1">
      <alignment horizontal="center" wrapText="1"/>
    </xf>
    <xf numFmtId="0" fontId="3" fillId="10" borderId="11" xfId="0" applyFont="1" applyFill="1" applyBorder="1" applyAlignment="1">
      <alignment horizontal="center" wrapText="1"/>
    </xf>
    <xf numFmtId="0" fontId="16" fillId="10" borderId="9" xfId="0" applyFont="1" applyFill="1" applyBorder="1" applyAlignment="1">
      <alignment horizontal="center" wrapText="1"/>
    </xf>
    <xf numFmtId="0" fontId="16" fillId="10" borderId="11" xfId="0" applyFont="1" applyFill="1" applyBorder="1" applyAlignment="1">
      <alignment horizontal="center" wrapText="1"/>
    </xf>
    <xf numFmtId="0" fontId="5" fillId="8" borderId="9" xfId="0" applyFont="1" applyFill="1" applyBorder="1" applyAlignment="1">
      <alignment horizontal="right"/>
    </xf>
    <xf numFmtId="0" fontId="5" fillId="8" borderId="11" xfId="0" applyFont="1" applyFill="1" applyBorder="1" applyAlignment="1">
      <alignment horizontal="right"/>
    </xf>
    <xf numFmtId="0" fontId="23" fillId="0" borderId="0" xfId="0" applyFont="1" applyAlignment="1" applyProtection="1">
      <alignment horizontal="left" wrapText="1"/>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42" fontId="2" fillId="0" borderId="6" xfId="1" applyNumberFormat="1" applyFont="1" applyFill="1" applyBorder="1" applyAlignment="1" applyProtection="1">
      <protection locked="0"/>
    </xf>
    <xf numFmtId="42" fontId="2" fillId="0" borderId="8" xfId="1" applyNumberFormat="1" applyFont="1" applyFill="1" applyBorder="1" applyAlignment="1" applyProtection="1">
      <protection locked="0"/>
    </xf>
    <xf numFmtId="42" fontId="21" fillId="7" borderId="18" xfId="1" applyNumberFormat="1" applyFont="1" applyFill="1" applyBorder="1" applyAlignment="1" applyProtection="1">
      <alignment horizontal="right"/>
    </xf>
    <xf numFmtId="42" fontId="21" fillId="7" borderId="19" xfId="1" applyNumberFormat="1" applyFont="1" applyFill="1" applyBorder="1" applyAlignment="1" applyProtection="1">
      <alignment horizontal="right"/>
    </xf>
    <xf numFmtId="14" fontId="29" fillId="0" borderId="6" xfId="0" applyNumberFormat="1" applyFont="1" applyBorder="1" applyAlignment="1">
      <alignment horizontal="left"/>
    </xf>
    <xf numFmtId="14" fontId="29" fillId="0" borderId="7" xfId="0" applyNumberFormat="1" applyFont="1" applyBorder="1" applyAlignment="1">
      <alignment horizontal="left"/>
    </xf>
    <xf numFmtId="0" fontId="16" fillId="10" borderId="3" xfId="0" applyFont="1" applyFill="1" applyBorder="1" applyAlignment="1">
      <alignment horizontal="center" wrapText="1"/>
    </xf>
    <xf numFmtId="0" fontId="16" fillId="10" borderId="6" xfId="0" applyFont="1" applyFill="1" applyBorder="1" applyAlignment="1">
      <alignment horizontal="center" wrapText="1"/>
    </xf>
    <xf numFmtId="0" fontId="16" fillId="10" borderId="7" xfId="0" applyFont="1" applyFill="1" applyBorder="1" applyAlignment="1">
      <alignment horizontal="center" wrapText="1"/>
    </xf>
    <xf numFmtId="0" fontId="16" fillId="10" borderId="8" xfId="0" applyFont="1" applyFill="1" applyBorder="1" applyAlignment="1">
      <alignment horizontal="center" wrapText="1"/>
    </xf>
    <xf numFmtId="0" fontId="45" fillId="0" borderId="0" xfId="0" applyFont="1" applyAlignment="1">
      <alignment horizontal="left" vertical="center"/>
    </xf>
    <xf numFmtId="0" fontId="4" fillId="0" borderId="0" xfId="0" applyFont="1" applyAlignment="1">
      <alignment horizontal="left" vertical="center"/>
    </xf>
    <xf numFmtId="14" fontId="29" fillId="0" borderId="11" xfId="0" applyNumberFormat="1" applyFont="1" applyBorder="1" applyAlignment="1">
      <alignment horizontal="left"/>
    </xf>
    <xf numFmtId="0" fontId="13" fillId="0" borderId="7" xfId="0" applyFont="1" applyBorder="1" applyAlignment="1">
      <alignment horizontal="center"/>
    </xf>
    <xf numFmtId="0" fontId="23" fillId="0" borderId="0" xfId="0" applyFont="1" applyAlignment="1">
      <alignment horizontal="left" wrapText="1"/>
    </xf>
    <xf numFmtId="0" fontId="2" fillId="0" borderId="0" xfId="0" applyFont="1" applyAlignment="1">
      <alignment horizontal="center"/>
    </xf>
    <xf numFmtId="0" fontId="8" fillId="5" borderId="1" xfId="0" applyFont="1" applyFill="1" applyBorder="1" applyAlignment="1">
      <alignment horizontal="left"/>
    </xf>
    <xf numFmtId="0" fontId="16" fillId="10" borderId="1" xfId="0" applyFont="1" applyFill="1" applyBorder="1" applyAlignment="1">
      <alignment horizontal="center" wrapText="1"/>
    </xf>
    <xf numFmtId="0" fontId="3" fillId="10" borderId="1" xfId="0" applyFont="1" applyFill="1" applyBorder="1" applyAlignment="1">
      <alignment horizontal="center" wrapText="1"/>
    </xf>
    <xf numFmtId="0" fontId="3" fillId="8" borderId="1" xfId="0" applyFont="1" applyFill="1" applyBorder="1" applyAlignment="1">
      <alignment horizontal="left"/>
    </xf>
    <xf numFmtId="0" fontId="13" fillId="0" borderId="10" xfId="0" applyFont="1" applyBorder="1" applyAlignment="1">
      <alignment horizontal="center"/>
    </xf>
    <xf numFmtId="42" fontId="21" fillId="7" borderId="18" xfId="1" applyNumberFormat="1" applyFont="1" applyFill="1" applyBorder="1" applyAlignment="1">
      <alignment horizontal="right"/>
    </xf>
    <xf numFmtId="42" fontId="21" fillId="7" borderId="19" xfId="1" applyNumberFormat="1" applyFont="1" applyFill="1" applyBorder="1" applyAlignment="1">
      <alignment horizontal="right"/>
    </xf>
    <xf numFmtId="0" fontId="2" fillId="0" borderId="13"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0" fontId="3" fillId="10" borderId="1" xfId="0" applyFont="1" applyFill="1" applyBorder="1" applyAlignment="1">
      <alignment horizontal="left"/>
    </xf>
    <xf numFmtId="0" fontId="3" fillId="10" borderId="1" xfId="0" applyFont="1" applyFill="1" applyBorder="1" applyAlignment="1">
      <alignment horizontal="left" vertical="center"/>
    </xf>
    <xf numFmtId="0" fontId="8" fillId="8" borderId="1" xfId="0" applyFont="1" applyFill="1" applyBorder="1" applyAlignment="1">
      <alignment horizontal="right"/>
    </xf>
    <xf numFmtId="0" fontId="37" fillId="11" borderId="1" xfId="0" applyFont="1" applyFill="1" applyBorder="1" applyAlignment="1">
      <alignment horizontal="center" wrapText="1"/>
    </xf>
    <xf numFmtId="14" fontId="29" fillId="0" borderId="27" xfId="0" applyNumberFormat="1" applyFont="1" applyBorder="1" applyAlignment="1">
      <alignment horizontal="center"/>
    </xf>
    <xf numFmtId="14" fontId="29" fillId="0" borderId="28" xfId="0" applyNumberFormat="1" applyFont="1" applyBorder="1" applyAlignment="1">
      <alignment horizontal="center"/>
    </xf>
    <xf numFmtId="0" fontId="2" fillId="0" borderId="0" xfId="0" applyFont="1" applyAlignment="1">
      <alignment horizontal="left" wrapText="1"/>
    </xf>
    <xf numFmtId="0" fontId="3" fillId="8" borderId="31" xfId="0" applyFont="1" applyFill="1" applyBorder="1" applyAlignment="1">
      <alignment horizontal="left" vertical="center"/>
    </xf>
    <xf numFmtId="0" fontId="3" fillId="8" borderId="32" xfId="0" applyFont="1" applyFill="1" applyBorder="1" applyAlignment="1">
      <alignment horizontal="left" vertical="center"/>
    </xf>
    <xf numFmtId="0" fontId="3" fillId="8" borderId="34" xfId="0" applyFont="1" applyFill="1" applyBorder="1" applyAlignment="1">
      <alignment horizontal="left" vertical="center"/>
    </xf>
    <xf numFmtId="0" fontId="3" fillId="10" borderId="48" xfId="0" applyFont="1" applyFill="1" applyBorder="1" applyAlignment="1">
      <alignment horizontal="left" vertical="center"/>
    </xf>
    <xf numFmtId="0" fontId="3" fillId="10" borderId="54" xfId="0" applyFont="1" applyFill="1" applyBorder="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3" fillId="8" borderId="31" xfId="0" applyFont="1" applyFill="1" applyBorder="1" applyAlignment="1">
      <alignment horizontal="left"/>
    </xf>
    <xf numFmtId="0" fontId="3" fillId="8" borderId="32" xfId="0" applyFont="1" applyFill="1" applyBorder="1" applyAlignment="1">
      <alignment horizontal="left"/>
    </xf>
    <xf numFmtId="0" fontId="3" fillId="8" borderId="46" xfId="0" applyFont="1" applyFill="1" applyBorder="1" applyAlignment="1">
      <alignment horizontal="left"/>
    </xf>
    <xf numFmtId="0" fontId="8" fillId="0" borderId="3" xfId="0" applyFont="1" applyBorder="1" applyAlignment="1">
      <alignment horizontal="center"/>
    </xf>
    <xf numFmtId="0" fontId="8" fillId="0" borderId="0" xfId="0" applyFont="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3" fillId="8" borderId="48" xfId="0" applyFont="1" applyFill="1" applyBorder="1" applyAlignment="1">
      <alignment horizontal="left"/>
    </xf>
    <xf numFmtId="0" fontId="3" fillId="8" borderId="54" xfId="0" applyFont="1" applyFill="1" applyBorder="1" applyAlignment="1">
      <alignment horizontal="left"/>
    </xf>
    <xf numFmtId="0" fontId="3" fillId="8" borderId="42" xfId="0" applyFont="1" applyFill="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9" fontId="1" fillId="0" borderId="6" xfId="0" applyNumberFormat="1" applyFont="1" applyBorder="1" applyAlignment="1">
      <alignment horizontal="center" wrapText="1"/>
    </xf>
    <xf numFmtId="9" fontId="1" fillId="0" borderId="7" xfId="0" applyNumberFormat="1" applyFont="1" applyBorder="1" applyAlignment="1">
      <alignment horizontal="center" wrapText="1"/>
    </xf>
    <xf numFmtId="9" fontId="1" fillId="0" borderId="2" xfId="0" applyNumberFormat="1" applyFont="1" applyBorder="1" applyAlignment="1">
      <alignment horizontal="center" wrapText="1"/>
    </xf>
    <xf numFmtId="9" fontId="1" fillId="0" borderId="3" xfId="0" applyNumberFormat="1" applyFont="1" applyBorder="1" applyAlignment="1">
      <alignment horizontal="center" wrapText="1"/>
    </xf>
    <xf numFmtId="0" fontId="3" fillId="10" borderId="59" xfId="0" applyFont="1" applyFill="1" applyBorder="1" applyAlignment="1">
      <alignment horizontal="center" vertical="center"/>
    </xf>
    <xf numFmtId="0" fontId="3" fillId="10" borderId="14" xfId="0" applyFont="1" applyFill="1" applyBorder="1" applyAlignment="1">
      <alignment horizontal="center" vertical="center"/>
    </xf>
    <xf numFmtId="0" fontId="3" fillId="10" borderId="15" xfId="0" applyFont="1" applyFill="1" applyBorder="1" applyAlignment="1">
      <alignment horizontal="center" vertical="center"/>
    </xf>
    <xf numFmtId="0" fontId="5" fillId="0" borderId="3" xfId="0" applyFont="1" applyBorder="1" applyAlignment="1">
      <alignment horizontal="center"/>
    </xf>
    <xf numFmtId="0" fontId="5" fillId="0" borderId="0" xfId="0" applyFont="1" applyAlignment="1">
      <alignment horizontal="center"/>
    </xf>
    <xf numFmtId="0" fontId="8" fillId="10" borderId="32" xfId="0" applyFont="1" applyFill="1" applyBorder="1" applyAlignment="1">
      <alignment horizontal="center" vertical="center"/>
    </xf>
    <xf numFmtId="0" fontId="2" fillId="0" borderId="13"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3" fillId="10" borderId="48" xfId="0" applyFont="1" applyFill="1" applyBorder="1" applyAlignment="1">
      <alignment horizontal="left" vertical="center" wrapText="1"/>
    </xf>
    <xf numFmtId="0" fontId="3" fillId="10" borderId="54" xfId="0" applyFont="1" applyFill="1" applyBorder="1" applyAlignment="1">
      <alignment horizontal="left" vertical="center" wrapText="1"/>
    </xf>
    <xf numFmtId="0" fontId="2" fillId="0" borderId="1" xfId="0" applyFont="1" applyBorder="1" applyAlignment="1">
      <alignment horizontal="left"/>
    </xf>
    <xf numFmtId="0" fontId="2" fillId="0" borderId="13" xfId="0" applyFont="1" applyBorder="1" applyAlignment="1">
      <alignment horizontal="left"/>
    </xf>
    <xf numFmtId="0" fontId="2" fillId="0" borderId="6" xfId="0" applyFont="1" applyBorder="1" applyAlignment="1">
      <alignment horizontal="left"/>
    </xf>
    <xf numFmtId="0" fontId="5" fillId="0" borderId="13" xfId="0" applyFont="1" applyBorder="1" applyAlignment="1">
      <alignment horizontal="left"/>
    </xf>
    <xf numFmtId="0" fontId="5" fillId="8" borderId="1" xfId="0" applyFont="1" applyFill="1" applyBorder="1" applyAlignment="1">
      <alignment horizontal="left"/>
    </xf>
    <xf numFmtId="0" fontId="5" fillId="8" borderId="9" xfId="0" applyFont="1" applyFill="1" applyBorder="1" applyAlignment="1">
      <alignment horizontal="left"/>
    </xf>
    <xf numFmtId="0" fontId="7" fillId="0" borderId="3" xfId="0" applyFont="1" applyBorder="1" applyAlignment="1">
      <alignment horizontal="center"/>
    </xf>
    <xf numFmtId="0" fontId="7" fillId="0" borderId="0" xfId="0" applyFont="1" applyAlignment="1">
      <alignment horizontal="center"/>
    </xf>
    <xf numFmtId="0" fontId="2" fillId="2" borderId="24" xfId="0" applyFont="1" applyFill="1" applyBorder="1" applyAlignment="1">
      <alignment horizontal="left" wrapText="1"/>
    </xf>
    <xf numFmtId="0" fontId="2" fillId="2" borderId="25" xfId="0" applyFont="1" applyFill="1" applyBorder="1" applyAlignment="1">
      <alignment horizontal="left" wrapText="1"/>
    </xf>
    <xf numFmtId="0" fontId="2" fillId="2" borderId="26" xfId="0" applyFont="1" applyFill="1" applyBorder="1" applyAlignment="1">
      <alignment horizontal="left" wrapText="1"/>
    </xf>
    <xf numFmtId="0" fontId="2" fillId="2" borderId="22" xfId="0" applyFont="1" applyFill="1" applyBorder="1" applyAlignment="1">
      <alignment horizontal="left" wrapText="1"/>
    </xf>
    <xf numFmtId="0" fontId="2" fillId="2" borderId="23" xfId="0" applyFont="1" applyFill="1" applyBorder="1" applyAlignment="1">
      <alignment horizontal="left" wrapText="1"/>
    </xf>
    <xf numFmtId="0" fontId="2" fillId="2" borderId="29" xfId="0" applyFont="1" applyFill="1" applyBorder="1" applyAlignment="1">
      <alignment horizontal="left" wrapText="1"/>
    </xf>
    <xf numFmtId="14" fontId="29" fillId="0" borderId="0" xfId="0" applyNumberFormat="1" applyFont="1" applyAlignment="1">
      <alignment horizontal="center"/>
    </xf>
    <xf numFmtId="0" fontId="2" fillId="0" borderId="7" xfId="0" applyFont="1" applyBorder="1" applyAlignment="1">
      <alignment horizontal="left"/>
    </xf>
    <xf numFmtId="14" fontId="29" fillId="0" borderId="1" xfId="0" applyNumberFormat="1" applyFont="1" applyBorder="1" applyAlignment="1" applyProtection="1">
      <alignment horizontal="left"/>
      <protection locked="0"/>
    </xf>
    <xf numFmtId="14" fontId="29" fillId="0" borderId="17" xfId="0" applyNumberFormat="1" applyFont="1" applyBorder="1" applyAlignment="1" applyProtection="1">
      <alignment horizontal="left"/>
      <protection locked="0"/>
    </xf>
    <xf numFmtId="14" fontId="29" fillId="0" borderId="47" xfId="0" applyNumberFormat="1" applyFont="1" applyBorder="1" applyAlignment="1" applyProtection="1">
      <alignment horizontal="left"/>
      <protection locked="0"/>
    </xf>
    <xf numFmtId="14" fontId="29" fillId="0" borderId="20" xfId="0" applyNumberFormat="1" applyFont="1" applyBorder="1" applyAlignment="1" applyProtection="1">
      <alignment horizontal="left"/>
      <protection locked="0"/>
    </xf>
    <xf numFmtId="0" fontId="29" fillId="0" borderId="1" xfId="0" applyFont="1" applyBorder="1" applyAlignment="1" applyProtection="1">
      <alignment horizontal="left"/>
      <protection locked="0"/>
    </xf>
    <xf numFmtId="0" fontId="29" fillId="0" borderId="17" xfId="0" applyFont="1" applyBorder="1" applyAlignment="1" applyProtection="1">
      <alignment horizontal="left"/>
      <protection locked="0"/>
    </xf>
    <xf numFmtId="0" fontId="31" fillId="0" borderId="0" xfId="0" applyFont="1" applyAlignment="1">
      <alignment horizontal="center"/>
    </xf>
    <xf numFmtId="0" fontId="29" fillId="0" borderId="7" xfId="0" applyFont="1" applyBorder="1" applyAlignment="1">
      <alignment horizontal="center"/>
    </xf>
    <xf numFmtId="0" fontId="29" fillId="15" borderId="9" xfId="0" applyFont="1" applyFill="1" applyBorder="1" applyAlignment="1">
      <alignment horizontal="right"/>
    </xf>
    <xf numFmtId="0" fontId="29" fillId="15" borderId="10" xfId="0" applyFont="1" applyFill="1" applyBorder="1" applyAlignment="1">
      <alignment horizontal="right"/>
    </xf>
    <xf numFmtId="0" fontId="29" fillId="15" borderId="48" xfId="0" applyFont="1" applyFill="1" applyBorder="1" applyAlignment="1">
      <alignment horizontal="right"/>
    </xf>
    <xf numFmtId="0" fontId="29" fillId="15" borderId="42" xfId="0" applyFont="1" applyFill="1" applyBorder="1" applyAlignment="1">
      <alignment horizontal="right"/>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29" fillId="0" borderId="26" xfId="0" applyFont="1" applyBorder="1" applyAlignment="1">
      <alignment horizontal="left" vertical="top" wrapText="1"/>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28" xfId="0" applyFont="1" applyBorder="1" applyAlignment="1">
      <alignment horizontal="left" vertical="top" wrapText="1"/>
    </xf>
    <xf numFmtId="0" fontId="29" fillId="0" borderId="22" xfId="0" applyFont="1" applyBorder="1" applyAlignment="1">
      <alignment horizontal="left" vertical="top" wrapText="1"/>
    </xf>
    <xf numFmtId="0" fontId="29" fillId="0" borderId="23" xfId="0" applyFont="1" applyBorder="1" applyAlignment="1">
      <alignment horizontal="left" vertical="top" wrapText="1"/>
    </xf>
    <xf numFmtId="0" fontId="29" fillId="0" borderId="29" xfId="0" applyFont="1" applyBorder="1" applyAlignment="1">
      <alignment horizontal="left" vertical="top" wrapText="1"/>
    </xf>
    <xf numFmtId="0" fontId="2" fillId="7" borderId="24" xfId="0" applyFont="1" applyFill="1" applyBorder="1" applyAlignment="1">
      <alignment horizontal="left" vertical="top" wrapText="1"/>
    </xf>
    <xf numFmtId="0" fontId="2" fillId="7" borderId="25" xfId="0" applyFont="1" applyFill="1" applyBorder="1" applyAlignment="1">
      <alignment horizontal="left" vertical="top" wrapText="1"/>
    </xf>
    <xf numFmtId="0" fontId="2" fillId="7" borderId="26" xfId="0" applyFont="1" applyFill="1" applyBorder="1" applyAlignment="1">
      <alignment horizontal="left" vertical="top" wrapText="1"/>
    </xf>
    <xf numFmtId="0" fontId="2" fillId="7" borderId="27" xfId="0" applyFont="1" applyFill="1" applyBorder="1" applyAlignment="1">
      <alignment horizontal="left" vertical="top" wrapText="1"/>
    </xf>
    <xf numFmtId="0" fontId="2" fillId="7" borderId="0" xfId="0" applyFont="1" applyFill="1" applyAlignment="1">
      <alignment horizontal="left" vertical="top" wrapText="1"/>
    </xf>
    <xf numFmtId="0" fontId="2" fillId="7" borderId="28"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7" borderId="23" xfId="0" applyFont="1" applyFill="1" applyBorder="1" applyAlignment="1">
      <alignment horizontal="left" vertical="top" wrapText="1"/>
    </xf>
    <xf numFmtId="0" fontId="2" fillId="7" borderId="29" xfId="0" applyFont="1" applyFill="1" applyBorder="1" applyAlignment="1">
      <alignment horizontal="left" vertical="top" wrapText="1"/>
    </xf>
    <xf numFmtId="0" fontId="38" fillId="0" borderId="0" xfId="0" applyFont="1" applyAlignment="1">
      <alignment horizontal="center"/>
    </xf>
    <xf numFmtId="0" fontId="1" fillId="0" borderId="23" xfId="0" applyFont="1" applyBorder="1" applyAlignment="1">
      <alignment horizontal="center"/>
    </xf>
    <xf numFmtId="0" fontId="8" fillId="0" borderId="0" xfId="0" applyFont="1" applyAlignment="1">
      <alignment horizontal="center" vertical="center" wrapText="1"/>
    </xf>
    <xf numFmtId="0" fontId="5" fillId="0" borderId="3" xfId="2" applyFont="1" applyBorder="1" applyAlignment="1">
      <alignment horizontal="center" vertical="center"/>
    </xf>
    <xf numFmtId="0" fontId="5" fillId="0" borderId="39" xfId="2" applyFont="1" applyBorder="1" applyAlignment="1">
      <alignment horizontal="center" vertical="center"/>
    </xf>
  </cellXfs>
  <cellStyles count="4">
    <cellStyle name="Currency" xfId="1" builtinId="4"/>
    <cellStyle name="Currency 2 2" xfId="3" xr:uid="{00000000-0005-0000-0000-000001000000}"/>
    <cellStyle name="Normal" xfId="0" builtinId="0"/>
    <cellStyle name="Normal 2 2" xfId="2" xr:uid="{00000000-0005-0000-0000-000003000000}"/>
  </cellStyles>
  <dxfs count="0"/>
  <tableStyles count="0" defaultTableStyle="TableStyleMedium2" defaultPivotStyle="PivotStyleLight16"/>
  <colors>
    <mruColors>
      <color rgb="FF00C5C0"/>
      <color rgb="FFE2C4A6"/>
      <color rgb="FF99CCFF"/>
      <color rgb="FFFF99FF"/>
      <color rgb="FFFFFF99"/>
      <color rgb="FF008080"/>
      <color rgb="FFD4A77A"/>
      <color rgb="FFFFFF66"/>
      <color rgb="FFCB966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osprs@coastal.edu"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1276350</xdr:colOff>
      <xdr:row>0</xdr:row>
      <xdr:rowOff>93133</xdr:rowOff>
    </xdr:from>
    <xdr:to>
      <xdr:col>7</xdr:col>
      <xdr:colOff>177801</xdr:colOff>
      <xdr:row>1</xdr:row>
      <xdr:rowOff>336550</xdr:rowOff>
    </xdr:to>
    <xdr:sp macro="" textlink="">
      <xdr:nvSpPr>
        <xdr:cNvPr id="11" name="TextBox 10">
          <a:hlinkClick xmlns:r="http://schemas.openxmlformats.org/officeDocument/2006/relationships" r:id="rId1"/>
          <a:extLst>
            <a:ext uri="{FF2B5EF4-FFF2-40B4-BE49-F238E27FC236}">
              <a16:creationId xmlns:a16="http://schemas.microsoft.com/office/drawing/2014/main" id="{00000000-0008-0000-0000-00000B000000}"/>
            </a:ext>
          </a:extLst>
        </xdr:cNvPr>
        <xdr:cNvSpPr txBox="1"/>
      </xdr:nvSpPr>
      <xdr:spPr>
        <a:xfrm>
          <a:off x="8896350" y="93133"/>
          <a:ext cx="1739901" cy="633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t>For assistance completing this form, please contact </a:t>
          </a:r>
          <a:r>
            <a:rPr lang="en-US" sz="1100" b="0" u="sng">
              <a:solidFill>
                <a:schemeClr val="accent1">
                  <a:lumMod val="75000"/>
                </a:schemeClr>
              </a:solidFill>
            </a:rPr>
            <a:t>osprs@coastal.edu</a:t>
          </a:r>
          <a:r>
            <a:rPr lang="en-US" sz="1100" b="0" u="none">
              <a:solidFill>
                <a:sysClr val="windowText" lastClr="000000"/>
              </a:solidFill>
            </a:rPr>
            <a:t>.</a:t>
          </a:r>
          <a:endParaRPr lang="en-US" sz="1100" b="0" u="sng">
            <a:solidFill>
              <a:schemeClr val="accent1">
                <a:lumMod val="75000"/>
              </a:schemeClr>
            </a:solidFill>
          </a:endParaRPr>
        </a:p>
      </xdr:txBody>
    </xdr:sp>
    <xdr:clientData/>
  </xdr:twoCellAnchor>
  <xdr:twoCellAnchor editAs="oneCell">
    <xdr:from>
      <xdr:col>0</xdr:col>
      <xdr:colOff>102659</xdr:colOff>
      <xdr:row>0</xdr:row>
      <xdr:rowOff>116651</xdr:rowOff>
    </xdr:from>
    <xdr:to>
      <xdr:col>0</xdr:col>
      <xdr:colOff>2267780</xdr:colOff>
      <xdr:row>1</xdr:row>
      <xdr:rowOff>334142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659" y="116651"/>
          <a:ext cx="2165121" cy="608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113241</xdr:colOff>
      <xdr:row>0</xdr:row>
      <xdr:rowOff>95250</xdr:rowOff>
    </xdr:from>
    <xdr:to>
      <xdr:col>1</xdr:col>
      <xdr:colOff>426279</xdr:colOff>
      <xdr:row>1</xdr:row>
      <xdr:rowOff>312741</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41" y="95250"/>
          <a:ext cx="2160888" cy="6080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23"/>
  <sheetViews>
    <sheetView showGridLines="0" tabSelected="1" zoomScaleNormal="100" workbookViewId="0">
      <pane ySplit="4" topLeftCell="A5" activePane="bottomLeft" state="frozen"/>
      <selection pane="bottomLeft" activeCell="B3" sqref="B3:D3"/>
    </sheetView>
  </sheetViews>
  <sheetFormatPr defaultColWidth="9.109375" defaultRowHeight="12" x14ac:dyDescent="0.25"/>
  <cols>
    <col min="1" max="1" width="49.88671875" style="109" bestFit="1" customWidth="1"/>
    <col min="2" max="2" width="17.33203125" style="109" bestFit="1" customWidth="1"/>
    <col min="3" max="5" width="15.6640625" style="109" customWidth="1"/>
    <col min="6" max="8" width="21.33203125" style="179" bestFit="1" customWidth="1"/>
    <col min="9" max="9" width="12.6640625" style="109" customWidth="1"/>
    <col min="10" max="13" width="9.109375" style="109"/>
    <col min="14" max="14" width="11.33203125" style="109" bestFit="1" customWidth="1"/>
    <col min="15" max="15" width="9.109375" style="109" customWidth="1"/>
    <col min="16" max="16384" width="9.109375" style="109"/>
  </cols>
  <sheetData>
    <row r="1" spans="1:28" ht="30.75" customHeight="1" thickBot="1" x14ac:dyDescent="0.3">
      <c r="A1" s="487" t="s">
        <v>157</v>
      </c>
      <c r="B1" s="487"/>
      <c r="C1" s="487"/>
      <c r="D1" s="487"/>
      <c r="E1" s="487"/>
      <c r="F1" s="487"/>
      <c r="G1" s="487"/>
      <c r="H1" s="487"/>
      <c r="I1" s="107"/>
      <c r="K1" s="397"/>
      <c r="L1" s="397"/>
      <c r="M1" s="397"/>
      <c r="N1" s="397"/>
      <c r="O1" s="397"/>
      <c r="P1" s="397"/>
      <c r="Q1" s="397"/>
      <c r="R1" s="397"/>
      <c r="S1" s="397"/>
    </row>
    <row r="2" spans="1:28" ht="30.75" customHeight="1" x14ac:dyDescent="0.25">
      <c r="A2" s="487"/>
      <c r="B2" s="487"/>
      <c r="C2" s="487"/>
      <c r="D2" s="487"/>
      <c r="E2" s="487"/>
      <c r="F2" s="487"/>
      <c r="G2" s="487"/>
      <c r="H2" s="487"/>
      <c r="I2" s="108"/>
      <c r="J2" s="455" t="s">
        <v>202</v>
      </c>
      <c r="K2" s="456"/>
      <c r="L2" s="456"/>
      <c r="M2" s="456"/>
      <c r="N2" s="456"/>
      <c r="O2" s="456"/>
      <c r="P2" s="456"/>
      <c r="Q2" s="456"/>
      <c r="R2" s="456"/>
      <c r="S2" s="457"/>
    </row>
    <row r="3" spans="1:28" ht="15" customHeight="1" x14ac:dyDescent="0.25">
      <c r="A3" s="230" t="s">
        <v>175</v>
      </c>
      <c r="B3" s="491"/>
      <c r="C3" s="492"/>
      <c r="D3" s="492"/>
      <c r="E3" s="403" t="s">
        <v>125</v>
      </c>
      <c r="F3" s="403" t="s">
        <v>120</v>
      </c>
      <c r="G3" s="111"/>
      <c r="H3" s="111"/>
      <c r="I3" s="112"/>
      <c r="J3" s="458"/>
      <c r="K3" s="459"/>
      <c r="L3" s="459"/>
      <c r="M3" s="459"/>
      <c r="N3" s="459"/>
      <c r="O3" s="459"/>
      <c r="P3" s="459"/>
      <c r="Q3" s="459"/>
      <c r="R3" s="459"/>
      <c r="S3" s="460"/>
    </row>
    <row r="4" spans="1:28" ht="15" customHeight="1" thickBot="1" x14ac:dyDescent="0.3">
      <c r="A4" s="229" t="s">
        <v>176</v>
      </c>
      <c r="B4" s="493">
        <f>B3+364</f>
        <v>364</v>
      </c>
      <c r="C4" s="494"/>
      <c r="D4" s="494"/>
      <c r="E4" s="64">
        <f>F114</f>
        <v>0</v>
      </c>
      <c r="F4" s="84">
        <f>ROUND('Project Totals'!O65,0)</f>
        <v>0</v>
      </c>
      <c r="G4" s="113"/>
      <c r="H4" s="113"/>
      <c r="I4" s="112"/>
      <c r="J4" s="461"/>
      <c r="K4" s="462"/>
      <c r="L4" s="462"/>
      <c r="M4" s="462"/>
      <c r="N4" s="462"/>
      <c r="O4" s="462"/>
      <c r="P4" s="462"/>
      <c r="Q4" s="462"/>
      <c r="R4" s="462"/>
      <c r="S4" s="463"/>
    </row>
    <row r="5" spans="1:28" ht="15" customHeight="1" x14ac:dyDescent="0.25">
      <c r="A5" s="114"/>
      <c r="E5" s="115"/>
      <c r="F5" s="116"/>
      <c r="G5" s="116"/>
      <c r="H5" s="116"/>
      <c r="J5" s="446" t="s">
        <v>201</v>
      </c>
      <c r="K5" s="447"/>
      <c r="L5" s="447"/>
      <c r="M5" s="447"/>
      <c r="N5" s="447"/>
      <c r="O5" s="447"/>
      <c r="P5" s="447"/>
      <c r="Q5" s="447"/>
      <c r="R5" s="447"/>
      <c r="S5" s="448"/>
    </row>
    <row r="6" spans="1:28" ht="15" customHeight="1" x14ac:dyDescent="0.25">
      <c r="A6" s="114"/>
      <c r="F6" s="116"/>
      <c r="G6" s="116"/>
      <c r="H6" s="116"/>
      <c r="J6" s="449"/>
      <c r="K6" s="450"/>
      <c r="L6" s="450"/>
      <c r="M6" s="450"/>
      <c r="N6" s="450"/>
      <c r="O6" s="450"/>
      <c r="P6" s="450"/>
      <c r="Q6" s="450"/>
      <c r="R6" s="450"/>
      <c r="S6" s="451"/>
      <c r="T6" s="518"/>
      <c r="U6" s="518"/>
      <c r="V6" s="518"/>
      <c r="W6" s="518"/>
      <c r="X6" s="518"/>
      <c r="Y6" s="518"/>
      <c r="Z6" s="518"/>
      <c r="AA6" s="518"/>
      <c r="AB6" s="518"/>
    </row>
    <row r="7" spans="1:28" ht="17.100000000000001" customHeight="1" x14ac:dyDescent="0.25">
      <c r="A7" s="468" t="s">
        <v>7</v>
      </c>
      <c r="B7" s="469"/>
      <c r="C7" s="469"/>
      <c r="D7" s="469"/>
      <c r="E7" s="469"/>
      <c r="F7" s="469"/>
      <c r="G7" s="469"/>
      <c r="H7" s="470"/>
      <c r="J7" s="449"/>
      <c r="K7" s="450"/>
      <c r="L7" s="450"/>
      <c r="M7" s="450"/>
      <c r="N7" s="450"/>
      <c r="O7" s="450"/>
      <c r="P7" s="450"/>
      <c r="Q7" s="450"/>
      <c r="R7" s="450"/>
      <c r="S7" s="451"/>
      <c r="T7" s="518"/>
      <c r="U7" s="518"/>
      <c r="V7" s="518"/>
      <c r="W7" s="518"/>
      <c r="X7" s="518"/>
      <c r="Y7" s="518"/>
      <c r="Z7" s="518"/>
      <c r="AA7" s="518"/>
      <c r="AB7" s="518"/>
    </row>
    <row r="8" spans="1:28" ht="45.75" customHeight="1" x14ac:dyDescent="0.25">
      <c r="A8" s="234" t="s">
        <v>50</v>
      </c>
      <c r="B8" s="235" t="s">
        <v>80</v>
      </c>
      <c r="C8" s="235" t="s">
        <v>42</v>
      </c>
      <c r="D8" s="235" t="s">
        <v>192</v>
      </c>
      <c r="E8" s="236" t="s">
        <v>81</v>
      </c>
      <c r="F8" s="359" t="s">
        <v>44</v>
      </c>
      <c r="G8" s="360" t="s">
        <v>134</v>
      </c>
      <c r="H8" s="361" t="s">
        <v>135</v>
      </c>
      <c r="I8" s="1" t="s">
        <v>95</v>
      </c>
      <c r="J8" s="449"/>
      <c r="K8" s="450"/>
      <c r="L8" s="450"/>
      <c r="M8" s="450"/>
      <c r="N8" s="450"/>
      <c r="O8" s="450"/>
      <c r="P8" s="450"/>
      <c r="Q8" s="450"/>
      <c r="R8" s="450"/>
      <c r="S8" s="451"/>
      <c r="T8" s="518"/>
      <c r="U8" s="518"/>
      <c r="V8" s="518"/>
      <c r="W8" s="518"/>
      <c r="X8" s="518"/>
      <c r="Y8" s="518"/>
      <c r="Z8" s="518"/>
      <c r="AA8" s="518"/>
      <c r="AB8" s="518"/>
    </row>
    <row r="9" spans="1:28" ht="15" customHeight="1" x14ac:dyDescent="0.25">
      <c r="A9" s="117" t="s">
        <v>82</v>
      </c>
      <c r="B9" s="118">
        <v>0</v>
      </c>
      <c r="C9" s="118">
        <v>0</v>
      </c>
      <c r="D9" s="118">
        <v>0</v>
      </c>
      <c r="E9" s="379"/>
      <c r="F9" s="180">
        <f>(D9*22*I9)+(E9/9*C9)+(E9/12*B9)</f>
        <v>0</v>
      </c>
      <c r="G9" s="119"/>
      <c r="H9" s="180">
        <f>ROUND(F9-G9,0)</f>
        <v>0</v>
      </c>
      <c r="I9" s="62">
        <f>E9/195</f>
        <v>0</v>
      </c>
      <c r="J9" s="449"/>
      <c r="K9" s="450"/>
      <c r="L9" s="450"/>
      <c r="M9" s="450"/>
      <c r="N9" s="450"/>
      <c r="O9" s="450"/>
      <c r="P9" s="450"/>
      <c r="Q9" s="450"/>
      <c r="R9" s="450"/>
      <c r="S9" s="451"/>
      <c r="T9" s="518"/>
      <c r="U9" s="518"/>
      <c r="V9" s="518"/>
      <c r="W9" s="518"/>
      <c r="X9" s="518"/>
      <c r="Y9" s="518"/>
      <c r="Z9" s="518"/>
      <c r="AA9" s="518"/>
      <c r="AB9" s="518"/>
    </row>
    <row r="10" spans="1:28" ht="15" customHeight="1" x14ac:dyDescent="0.25">
      <c r="A10" s="117" t="s">
        <v>83</v>
      </c>
      <c r="B10" s="118">
        <v>0</v>
      </c>
      <c r="C10" s="118">
        <v>0</v>
      </c>
      <c r="D10" s="118">
        <v>0</v>
      </c>
      <c r="E10" s="379"/>
      <c r="F10" s="180">
        <f>(D10*22*I10)+(E10/9*C10)+(E10/12*B10)</f>
        <v>0</v>
      </c>
      <c r="G10" s="119"/>
      <c r="H10" s="180">
        <f t="shared" ref="H10:H13" si="0">ROUND(F10-G10,0)</f>
        <v>0</v>
      </c>
      <c r="I10" s="62">
        <f t="shared" ref="I10:I13" si="1">E10/195</f>
        <v>0</v>
      </c>
      <c r="J10" s="449"/>
      <c r="K10" s="450"/>
      <c r="L10" s="450"/>
      <c r="M10" s="450"/>
      <c r="N10" s="450"/>
      <c r="O10" s="450"/>
      <c r="P10" s="450"/>
      <c r="Q10" s="450"/>
      <c r="R10" s="450"/>
      <c r="S10" s="451"/>
      <c r="T10" s="518"/>
      <c r="U10" s="518"/>
      <c r="V10" s="518"/>
      <c r="W10" s="518"/>
      <c r="X10" s="518"/>
      <c r="Y10" s="518"/>
      <c r="Z10" s="518"/>
      <c r="AA10" s="518"/>
      <c r="AB10" s="518"/>
    </row>
    <row r="11" spans="1:28" ht="15" customHeight="1" x14ac:dyDescent="0.25">
      <c r="A11" s="117" t="s">
        <v>83</v>
      </c>
      <c r="B11" s="118">
        <v>0</v>
      </c>
      <c r="C11" s="118">
        <v>0</v>
      </c>
      <c r="D11" s="118">
        <v>0</v>
      </c>
      <c r="E11" s="379"/>
      <c r="F11" s="180">
        <f>(D11*22*I11)+(E11/9*C11)+(E11/12*B11)</f>
        <v>0</v>
      </c>
      <c r="G11" s="119"/>
      <c r="H11" s="180">
        <f t="shared" si="0"/>
        <v>0</v>
      </c>
      <c r="I11" s="62">
        <f t="shared" si="1"/>
        <v>0</v>
      </c>
      <c r="J11" s="449"/>
      <c r="K11" s="450"/>
      <c r="L11" s="450"/>
      <c r="M11" s="450"/>
      <c r="N11" s="450"/>
      <c r="O11" s="450"/>
      <c r="P11" s="450"/>
      <c r="Q11" s="450"/>
      <c r="R11" s="450"/>
      <c r="S11" s="451"/>
      <c r="T11" s="518"/>
      <c r="U11" s="518"/>
      <c r="V11" s="518"/>
      <c r="W11" s="518"/>
      <c r="X11" s="518"/>
      <c r="Y11" s="518"/>
      <c r="Z11" s="518"/>
      <c r="AA11" s="518"/>
      <c r="AB11" s="518"/>
    </row>
    <row r="12" spans="1:28" ht="15" customHeight="1" x14ac:dyDescent="0.25">
      <c r="A12" s="117" t="s">
        <v>83</v>
      </c>
      <c r="B12" s="118">
        <v>0</v>
      </c>
      <c r="C12" s="118">
        <v>0</v>
      </c>
      <c r="D12" s="118">
        <v>0</v>
      </c>
      <c r="E12" s="379"/>
      <c r="F12" s="180">
        <f>(D12*22*I12)+(E12/9*C12)+(E12/12*B12)</f>
        <v>0</v>
      </c>
      <c r="G12" s="119"/>
      <c r="H12" s="180">
        <f t="shared" si="0"/>
        <v>0</v>
      </c>
      <c r="I12" s="62">
        <f t="shared" si="1"/>
        <v>0</v>
      </c>
      <c r="J12" s="449"/>
      <c r="K12" s="450"/>
      <c r="L12" s="450"/>
      <c r="M12" s="450"/>
      <c r="N12" s="450"/>
      <c r="O12" s="450"/>
      <c r="P12" s="450"/>
      <c r="Q12" s="450"/>
      <c r="R12" s="450"/>
      <c r="S12" s="451"/>
      <c r="T12" s="518"/>
      <c r="U12" s="518"/>
      <c r="V12" s="518"/>
      <c r="W12" s="518"/>
      <c r="X12" s="518"/>
      <c r="Y12" s="518"/>
      <c r="Z12" s="518"/>
      <c r="AA12" s="518"/>
      <c r="AB12" s="518"/>
    </row>
    <row r="13" spans="1:28" ht="15" customHeight="1" x14ac:dyDescent="0.25">
      <c r="A13" s="117" t="s">
        <v>83</v>
      </c>
      <c r="B13" s="118">
        <v>0</v>
      </c>
      <c r="C13" s="118">
        <v>0</v>
      </c>
      <c r="D13" s="118">
        <v>0</v>
      </c>
      <c r="E13" s="379"/>
      <c r="F13" s="180">
        <f>(D13*22*I13)+(E13/9*C13)+(E13/12*B13)</f>
        <v>0</v>
      </c>
      <c r="G13" s="119"/>
      <c r="H13" s="180">
        <f t="shared" si="0"/>
        <v>0</v>
      </c>
      <c r="I13" s="62">
        <f t="shared" si="1"/>
        <v>0</v>
      </c>
      <c r="J13" s="449"/>
      <c r="K13" s="450"/>
      <c r="L13" s="450"/>
      <c r="M13" s="450"/>
      <c r="N13" s="450"/>
      <c r="O13" s="450"/>
      <c r="P13" s="450"/>
      <c r="Q13" s="450"/>
      <c r="R13" s="450"/>
      <c r="S13" s="451"/>
      <c r="T13" s="518"/>
      <c r="U13" s="518"/>
      <c r="V13" s="518"/>
      <c r="W13" s="518"/>
      <c r="X13" s="518"/>
      <c r="Y13" s="518"/>
      <c r="Z13" s="518"/>
      <c r="AA13" s="518"/>
      <c r="AB13" s="518"/>
    </row>
    <row r="14" spans="1:28" ht="15" customHeight="1" thickBot="1" x14ac:dyDescent="0.3">
      <c r="A14" s="120"/>
      <c r="B14" s="121"/>
      <c r="C14" s="121"/>
      <c r="D14" s="474" t="s">
        <v>45</v>
      </c>
      <c r="E14" s="474"/>
      <c r="F14" s="181">
        <f>SUM(F9:F13)</f>
        <v>0</v>
      </c>
      <c r="G14" s="181">
        <f>SUM(G9:G13)</f>
        <v>0</v>
      </c>
      <c r="H14" s="181">
        <f>SUM(H9:H13)</f>
        <v>0</v>
      </c>
      <c r="J14" s="452"/>
      <c r="K14" s="453"/>
      <c r="L14" s="453"/>
      <c r="M14" s="453"/>
      <c r="N14" s="453"/>
      <c r="O14" s="453"/>
      <c r="P14" s="453"/>
      <c r="Q14" s="453"/>
      <c r="R14" s="453"/>
      <c r="S14" s="454"/>
      <c r="T14" s="518"/>
      <c r="U14" s="518"/>
      <c r="V14" s="518"/>
      <c r="W14" s="518"/>
      <c r="X14" s="518"/>
      <c r="Y14" s="518"/>
      <c r="Z14" s="518"/>
      <c r="AA14" s="518"/>
      <c r="AB14" s="518"/>
    </row>
    <row r="15" spans="1:28" ht="15" customHeight="1" x14ac:dyDescent="0.25">
      <c r="A15" s="122"/>
      <c r="B15" s="123"/>
      <c r="C15" s="123"/>
      <c r="D15" s="124"/>
      <c r="E15" s="124"/>
      <c r="F15" s="125"/>
      <c r="G15" s="125"/>
      <c r="H15" s="125"/>
      <c r="T15" s="518"/>
      <c r="U15" s="518"/>
      <c r="V15" s="518"/>
      <c r="W15" s="518"/>
      <c r="X15" s="518"/>
      <c r="Y15" s="518"/>
      <c r="Z15" s="518"/>
      <c r="AA15" s="518"/>
      <c r="AB15" s="518"/>
    </row>
    <row r="16" spans="1:28" ht="17.100000000000001" customHeight="1" thickBot="1" x14ac:dyDescent="0.3">
      <c r="A16" s="468" t="s">
        <v>33</v>
      </c>
      <c r="B16" s="469"/>
      <c r="C16" s="469"/>
      <c r="D16" s="469"/>
      <c r="E16" s="469"/>
      <c r="F16" s="469"/>
      <c r="G16" s="469"/>
      <c r="H16" s="470"/>
      <c r="T16" s="518"/>
      <c r="U16" s="518"/>
      <c r="V16" s="518"/>
      <c r="W16" s="518"/>
      <c r="X16" s="518"/>
      <c r="Y16" s="518"/>
      <c r="Z16" s="518"/>
      <c r="AA16" s="518"/>
      <c r="AB16" s="518"/>
    </row>
    <row r="17" spans="1:28" ht="15" customHeight="1" x14ac:dyDescent="0.25">
      <c r="A17" s="237" t="s">
        <v>46</v>
      </c>
      <c r="B17" s="238" t="s">
        <v>47</v>
      </c>
      <c r="C17" s="238" t="s">
        <v>193</v>
      </c>
      <c r="D17" s="238" t="s">
        <v>196</v>
      </c>
      <c r="E17" s="239" t="s">
        <v>55</v>
      </c>
      <c r="F17" s="362" t="s">
        <v>44</v>
      </c>
      <c r="G17" s="360" t="s">
        <v>134</v>
      </c>
      <c r="H17" s="361" t="s">
        <v>135</v>
      </c>
      <c r="J17" s="446" t="s">
        <v>190</v>
      </c>
      <c r="K17" s="447"/>
      <c r="L17" s="447"/>
      <c r="M17" s="447"/>
      <c r="N17" s="447"/>
      <c r="O17" s="447"/>
      <c r="P17" s="447"/>
      <c r="Q17" s="447"/>
      <c r="R17" s="447"/>
      <c r="S17" s="448"/>
      <c r="T17" s="518"/>
      <c r="U17" s="518"/>
      <c r="V17" s="518"/>
      <c r="W17" s="518"/>
      <c r="X17" s="518"/>
      <c r="Y17" s="518"/>
      <c r="Z17" s="518"/>
      <c r="AA17" s="518"/>
      <c r="AB17" s="518"/>
    </row>
    <row r="18" spans="1:28" ht="15" customHeight="1" x14ac:dyDescent="0.25">
      <c r="A18" s="502" t="s">
        <v>72</v>
      </c>
      <c r="B18" s="503"/>
      <c r="C18" s="503"/>
      <c r="D18" s="503"/>
      <c r="E18" s="503"/>
      <c r="F18" s="503"/>
      <c r="G18" s="503"/>
      <c r="H18" s="504"/>
      <c r="J18" s="449"/>
      <c r="K18" s="450"/>
      <c r="L18" s="450"/>
      <c r="M18" s="450"/>
      <c r="N18" s="450"/>
      <c r="O18" s="450"/>
      <c r="P18" s="450"/>
      <c r="Q18" s="450"/>
      <c r="R18" s="450"/>
      <c r="S18" s="451"/>
      <c r="T18" s="518"/>
      <c r="U18" s="518"/>
      <c r="V18" s="518"/>
      <c r="W18" s="518"/>
      <c r="X18" s="518"/>
      <c r="Y18" s="518"/>
      <c r="Z18" s="518"/>
      <c r="AA18" s="518"/>
      <c r="AB18" s="518"/>
    </row>
    <row r="19" spans="1:28" ht="15" customHeight="1" x14ac:dyDescent="0.25">
      <c r="A19" s="24" t="s">
        <v>53</v>
      </c>
      <c r="B19" s="126"/>
      <c r="C19" s="398">
        <v>15</v>
      </c>
      <c r="D19" s="382">
        <v>20</v>
      </c>
      <c r="E19" s="78">
        <v>33.33</v>
      </c>
      <c r="F19" s="182">
        <f>SUM(C19*D19*E19)*B19</f>
        <v>0</v>
      </c>
      <c r="G19" s="129"/>
      <c r="H19" s="182">
        <f>F19-G19</f>
        <v>0</v>
      </c>
      <c r="I19" s="130"/>
      <c r="J19" s="449"/>
      <c r="K19" s="450"/>
      <c r="L19" s="450"/>
      <c r="M19" s="450"/>
      <c r="N19" s="450"/>
      <c r="O19" s="450"/>
      <c r="P19" s="450"/>
      <c r="Q19" s="450"/>
      <c r="R19" s="450"/>
      <c r="S19" s="451"/>
    </row>
    <row r="20" spans="1:28" ht="15" customHeight="1" x14ac:dyDescent="0.25">
      <c r="A20" s="24" t="s">
        <v>54</v>
      </c>
      <c r="B20" s="126"/>
      <c r="C20" s="398">
        <v>15</v>
      </c>
      <c r="D20" s="382">
        <v>20</v>
      </c>
      <c r="E20" s="78">
        <v>33.33</v>
      </c>
      <c r="F20" s="182">
        <f t="shared" ref="F20:F21" si="2">SUM(C20*D20*E20)*B20</f>
        <v>0</v>
      </c>
      <c r="G20" s="129"/>
      <c r="H20" s="182">
        <f t="shared" ref="H20:H21" si="3">F20-G20</f>
        <v>0</v>
      </c>
      <c r="I20" s="130"/>
      <c r="J20" s="449"/>
      <c r="K20" s="450"/>
      <c r="L20" s="450"/>
      <c r="M20" s="450"/>
      <c r="N20" s="450"/>
      <c r="O20" s="450"/>
      <c r="P20" s="450"/>
      <c r="Q20" s="450"/>
      <c r="R20" s="450"/>
      <c r="S20" s="451"/>
    </row>
    <row r="21" spans="1:28" ht="15" customHeight="1" x14ac:dyDescent="0.25">
      <c r="A21" s="24" t="s">
        <v>48</v>
      </c>
      <c r="B21" s="126"/>
      <c r="C21" s="398">
        <v>14</v>
      </c>
      <c r="D21" s="382">
        <v>20</v>
      </c>
      <c r="E21" s="78">
        <v>33.33</v>
      </c>
      <c r="F21" s="182">
        <f t="shared" si="2"/>
        <v>0</v>
      </c>
      <c r="G21" s="129"/>
      <c r="H21" s="182">
        <f t="shared" si="3"/>
        <v>0</v>
      </c>
      <c r="I21" s="130"/>
      <c r="J21" s="449"/>
      <c r="K21" s="450"/>
      <c r="L21" s="450"/>
      <c r="M21" s="450"/>
      <c r="N21" s="450"/>
      <c r="O21" s="450"/>
      <c r="P21" s="450"/>
      <c r="Q21" s="450"/>
      <c r="R21" s="450"/>
      <c r="S21" s="451"/>
    </row>
    <row r="22" spans="1:28" ht="15" customHeight="1" x14ac:dyDescent="0.25">
      <c r="A22" s="498"/>
      <c r="B22" s="498"/>
      <c r="C22" s="498"/>
      <c r="D22" s="475" t="s">
        <v>74</v>
      </c>
      <c r="E22" s="476"/>
      <c r="F22" s="183">
        <f>SUM(F19:F21)</f>
        <v>0</v>
      </c>
      <c r="G22" s="183">
        <f>SUM(G19:G21)</f>
        <v>0</v>
      </c>
      <c r="H22" s="183">
        <f>SUM(H19:H21)</f>
        <v>0</v>
      </c>
      <c r="I22" s="130"/>
      <c r="J22" s="449"/>
      <c r="K22" s="450"/>
      <c r="L22" s="450"/>
      <c r="M22" s="450"/>
      <c r="N22" s="450"/>
      <c r="O22" s="450"/>
      <c r="P22" s="450"/>
      <c r="Q22" s="450"/>
      <c r="R22" s="450"/>
      <c r="S22" s="451"/>
    </row>
    <row r="23" spans="1:28" ht="15" customHeight="1" x14ac:dyDescent="0.25">
      <c r="A23" s="131"/>
      <c r="B23" s="132"/>
      <c r="C23" s="133"/>
      <c r="D23" s="134"/>
      <c r="E23" s="134"/>
      <c r="F23" s="135"/>
      <c r="G23" s="135"/>
      <c r="H23" s="135"/>
      <c r="J23" s="449"/>
      <c r="K23" s="450"/>
      <c r="L23" s="450"/>
      <c r="M23" s="450"/>
      <c r="N23" s="450"/>
      <c r="O23" s="450"/>
      <c r="P23" s="450"/>
      <c r="Q23" s="450"/>
      <c r="R23" s="450"/>
      <c r="S23" s="451"/>
    </row>
    <row r="24" spans="1:28" ht="15" customHeight="1" x14ac:dyDescent="0.25">
      <c r="A24" s="502" t="s">
        <v>73</v>
      </c>
      <c r="B24" s="503"/>
      <c r="C24" s="503"/>
      <c r="D24" s="503"/>
      <c r="E24" s="503"/>
      <c r="F24" s="503"/>
      <c r="G24" s="503"/>
      <c r="H24" s="504"/>
      <c r="J24" s="449"/>
      <c r="K24" s="450"/>
      <c r="L24" s="450"/>
      <c r="M24" s="450"/>
      <c r="N24" s="450"/>
      <c r="O24" s="450"/>
      <c r="P24" s="450"/>
      <c r="Q24" s="450"/>
      <c r="R24" s="450"/>
      <c r="S24" s="451"/>
    </row>
    <row r="25" spans="1:28" ht="15" customHeight="1" x14ac:dyDescent="0.25">
      <c r="A25" s="24" t="s">
        <v>53</v>
      </c>
      <c r="B25" s="136"/>
      <c r="C25" s="398">
        <v>15</v>
      </c>
      <c r="D25" s="382">
        <v>20</v>
      </c>
      <c r="E25" s="78">
        <v>21.67</v>
      </c>
      <c r="F25" s="182">
        <f>SUM(C25*D25*E25)*B25</f>
        <v>0</v>
      </c>
      <c r="G25" s="129"/>
      <c r="H25" s="182">
        <f>F25-G25</f>
        <v>0</v>
      </c>
      <c r="I25" s="130"/>
      <c r="J25" s="449"/>
      <c r="K25" s="450"/>
      <c r="L25" s="450"/>
      <c r="M25" s="450"/>
      <c r="N25" s="450"/>
      <c r="O25" s="450"/>
      <c r="P25" s="450"/>
      <c r="Q25" s="450"/>
      <c r="R25" s="450"/>
      <c r="S25" s="451"/>
    </row>
    <row r="26" spans="1:28" ht="15" customHeight="1" x14ac:dyDescent="0.25">
      <c r="A26" s="24" t="s">
        <v>54</v>
      </c>
      <c r="B26" s="136"/>
      <c r="C26" s="398">
        <v>15</v>
      </c>
      <c r="D26" s="382">
        <v>20</v>
      </c>
      <c r="E26" s="78">
        <v>21.67</v>
      </c>
      <c r="F26" s="182">
        <f t="shared" ref="F26:F27" si="4">SUM(C26*D26*E26)*B26</f>
        <v>0</v>
      </c>
      <c r="G26" s="129"/>
      <c r="H26" s="182">
        <f t="shared" ref="H26:H27" si="5">F26-G26</f>
        <v>0</v>
      </c>
      <c r="I26" s="130"/>
      <c r="J26" s="449"/>
      <c r="K26" s="450"/>
      <c r="L26" s="450"/>
      <c r="M26" s="450"/>
      <c r="N26" s="450"/>
      <c r="O26" s="450"/>
      <c r="P26" s="450"/>
      <c r="Q26" s="450"/>
      <c r="R26" s="450"/>
      <c r="S26" s="451"/>
    </row>
    <row r="27" spans="1:28" ht="15" customHeight="1" x14ac:dyDescent="0.25">
      <c r="A27" s="24" t="s">
        <v>48</v>
      </c>
      <c r="B27" s="136"/>
      <c r="C27" s="398">
        <v>14</v>
      </c>
      <c r="D27" s="382">
        <v>20</v>
      </c>
      <c r="E27" s="78">
        <v>21.67</v>
      </c>
      <c r="F27" s="182">
        <f t="shared" si="4"/>
        <v>0</v>
      </c>
      <c r="G27" s="129"/>
      <c r="H27" s="182">
        <f t="shared" si="5"/>
        <v>0</v>
      </c>
      <c r="I27" s="130"/>
      <c r="J27" s="449"/>
      <c r="K27" s="450"/>
      <c r="L27" s="450"/>
      <c r="M27" s="450"/>
      <c r="N27" s="450"/>
      <c r="O27" s="450"/>
      <c r="P27" s="450"/>
      <c r="Q27" s="450"/>
      <c r="R27" s="450"/>
      <c r="S27" s="451"/>
    </row>
    <row r="28" spans="1:28" ht="15" customHeight="1" x14ac:dyDescent="0.25">
      <c r="A28" s="131"/>
      <c r="B28" s="132"/>
      <c r="C28" s="137"/>
      <c r="D28" s="500" t="s">
        <v>75</v>
      </c>
      <c r="E28" s="501"/>
      <c r="F28" s="183">
        <f>SUM(F25:F27)</f>
        <v>0</v>
      </c>
      <c r="G28" s="183">
        <f>SUM(G25:G27)</f>
        <v>0</v>
      </c>
      <c r="H28" s="183">
        <f>SUM(H25:H27)</f>
        <v>0</v>
      </c>
      <c r="I28" s="130"/>
      <c r="J28" s="449"/>
      <c r="K28" s="450"/>
      <c r="L28" s="450"/>
      <c r="M28" s="450"/>
      <c r="N28" s="450"/>
      <c r="O28" s="450"/>
      <c r="P28" s="450"/>
      <c r="Q28" s="450"/>
      <c r="R28" s="450"/>
      <c r="S28" s="451"/>
    </row>
    <row r="29" spans="1:28" ht="15" customHeight="1" x14ac:dyDescent="0.25">
      <c r="A29" s="131"/>
      <c r="B29" s="132"/>
      <c r="C29" s="138"/>
      <c r="D29" s="139"/>
      <c r="E29" s="139"/>
      <c r="F29" s="135"/>
      <c r="G29" s="135"/>
      <c r="H29" s="135"/>
      <c r="J29" s="449"/>
      <c r="K29" s="450"/>
      <c r="L29" s="450"/>
      <c r="M29" s="450"/>
      <c r="N29" s="450"/>
      <c r="O29" s="450"/>
      <c r="P29" s="450"/>
      <c r="Q29" s="450"/>
      <c r="R29" s="450"/>
      <c r="S29" s="451"/>
    </row>
    <row r="30" spans="1:28" ht="15" customHeight="1" x14ac:dyDescent="0.25">
      <c r="A30" s="502" t="s">
        <v>132</v>
      </c>
      <c r="B30" s="503"/>
      <c r="C30" s="503"/>
      <c r="D30" s="503"/>
      <c r="E30" s="503"/>
      <c r="F30" s="503"/>
      <c r="G30" s="503"/>
      <c r="H30" s="504"/>
      <c r="J30" s="449"/>
      <c r="K30" s="450"/>
      <c r="L30" s="450"/>
      <c r="M30" s="450"/>
      <c r="N30" s="450"/>
      <c r="O30" s="450"/>
      <c r="P30" s="450"/>
      <c r="Q30" s="450"/>
      <c r="R30" s="450"/>
      <c r="S30" s="451"/>
    </row>
    <row r="31" spans="1:28" ht="15" customHeight="1" x14ac:dyDescent="0.25">
      <c r="A31" s="24" t="s">
        <v>53</v>
      </c>
      <c r="B31" s="126"/>
      <c r="C31" s="140">
        <v>15</v>
      </c>
      <c r="D31" s="127">
        <v>20</v>
      </c>
      <c r="E31" s="128"/>
      <c r="F31" s="182">
        <f>SUM(C31*D31*E31)*B31</f>
        <v>0</v>
      </c>
      <c r="G31" s="129"/>
      <c r="H31" s="182">
        <f>F31-G31</f>
        <v>0</v>
      </c>
      <c r="I31" s="130"/>
      <c r="J31" s="449"/>
      <c r="K31" s="450"/>
      <c r="L31" s="450"/>
      <c r="M31" s="450"/>
      <c r="N31" s="450"/>
      <c r="O31" s="450"/>
      <c r="P31" s="450"/>
      <c r="Q31" s="450"/>
      <c r="R31" s="450"/>
      <c r="S31" s="451"/>
    </row>
    <row r="32" spans="1:28" ht="15" customHeight="1" thickBot="1" x14ac:dyDescent="0.3">
      <c r="A32" s="24" t="s">
        <v>54</v>
      </c>
      <c r="B32" s="126"/>
      <c r="C32" s="140">
        <v>15</v>
      </c>
      <c r="D32" s="127">
        <v>20</v>
      </c>
      <c r="E32" s="128"/>
      <c r="F32" s="182">
        <f t="shared" ref="F32:F33" si="6">SUM(C32*D32*E32)*B32</f>
        <v>0</v>
      </c>
      <c r="G32" s="129"/>
      <c r="H32" s="182">
        <f t="shared" ref="H32:H33" si="7">F32-G32</f>
        <v>0</v>
      </c>
      <c r="I32" s="130"/>
      <c r="J32" s="452"/>
      <c r="K32" s="453"/>
      <c r="L32" s="453"/>
      <c r="M32" s="453"/>
      <c r="N32" s="453"/>
      <c r="O32" s="453"/>
      <c r="P32" s="453"/>
      <c r="Q32" s="453"/>
      <c r="R32" s="453"/>
      <c r="S32" s="454"/>
    </row>
    <row r="33" spans="1:21" ht="15" customHeight="1" x14ac:dyDescent="0.25">
      <c r="A33" s="24" t="s">
        <v>48</v>
      </c>
      <c r="B33" s="126"/>
      <c r="C33" s="140">
        <v>14</v>
      </c>
      <c r="D33" s="127"/>
      <c r="E33" s="128"/>
      <c r="F33" s="182">
        <f t="shared" si="6"/>
        <v>0</v>
      </c>
      <c r="G33" s="129"/>
      <c r="H33" s="182">
        <f t="shared" si="7"/>
        <v>0</v>
      </c>
      <c r="I33" s="130"/>
      <c r="J33" s="54"/>
      <c r="K33" s="54"/>
      <c r="L33" s="54"/>
      <c r="M33" s="54"/>
      <c r="N33" s="54"/>
      <c r="O33" s="54"/>
      <c r="P33" s="54"/>
      <c r="Q33" s="54"/>
      <c r="R33" s="54"/>
      <c r="S33" s="54"/>
    </row>
    <row r="34" spans="1:21" ht="15" customHeight="1" x14ac:dyDescent="0.25">
      <c r="A34" s="138"/>
      <c r="B34" s="138"/>
      <c r="C34" s="138"/>
      <c r="D34" s="499" t="s">
        <v>133</v>
      </c>
      <c r="E34" s="499"/>
      <c r="F34" s="183">
        <f>SUM(F31:F33)</f>
        <v>0</v>
      </c>
      <c r="G34" s="183">
        <f>SUM(G31:G33)</f>
        <v>0</v>
      </c>
      <c r="H34" s="183">
        <f>SUM(H31:H33)</f>
        <v>0</v>
      </c>
      <c r="I34" s="130"/>
      <c r="J34" s="54"/>
      <c r="K34" s="54"/>
      <c r="L34" s="54"/>
      <c r="M34" s="54"/>
      <c r="N34" s="54"/>
      <c r="O34" s="54"/>
      <c r="P34" s="54"/>
      <c r="Q34" s="54"/>
      <c r="R34" s="54"/>
      <c r="S34" s="54"/>
    </row>
    <row r="35" spans="1:21" ht="15" customHeight="1" x14ac:dyDescent="0.25">
      <c r="A35" s="138"/>
      <c r="B35" s="138"/>
      <c r="C35" s="138"/>
      <c r="D35" s="141"/>
      <c r="E35" s="141"/>
      <c r="F35" s="142"/>
      <c r="G35" s="142"/>
      <c r="H35" s="142"/>
      <c r="I35" s="130"/>
      <c r="J35" s="54"/>
      <c r="K35" s="54"/>
      <c r="L35" s="54"/>
      <c r="M35" s="54"/>
      <c r="N35" s="54"/>
      <c r="O35" s="54"/>
      <c r="P35" s="54"/>
      <c r="Q35" s="54"/>
      <c r="R35" s="54"/>
      <c r="S35" s="54"/>
    </row>
    <row r="36" spans="1:21" ht="15" customHeight="1" x14ac:dyDescent="0.25">
      <c r="A36" s="502" t="s">
        <v>71</v>
      </c>
      <c r="B36" s="503"/>
      <c r="C36" s="503"/>
      <c r="D36" s="503"/>
      <c r="E36" s="503"/>
      <c r="F36" s="503"/>
      <c r="G36" s="503"/>
      <c r="H36" s="504"/>
      <c r="J36" s="54"/>
      <c r="K36" s="54"/>
      <c r="L36" s="54"/>
      <c r="M36" s="54"/>
      <c r="N36" s="54"/>
      <c r="O36" s="54"/>
      <c r="P36" s="54"/>
      <c r="Q36" s="54"/>
      <c r="R36" s="54"/>
      <c r="S36" s="54"/>
    </row>
    <row r="37" spans="1:21" ht="15" customHeight="1" x14ac:dyDescent="0.25">
      <c r="A37" s="24" t="s">
        <v>53</v>
      </c>
      <c r="B37" s="126"/>
      <c r="C37" s="143">
        <v>15</v>
      </c>
      <c r="D37" s="127">
        <v>20</v>
      </c>
      <c r="E37" s="128"/>
      <c r="F37" s="182">
        <f>SUM(C37*D37*E37)*B37</f>
        <v>0</v>
      </c>
      <c r="G37" s="129"/>
      <c r="H37" s="182">
        <f>F37-G37</f>
        <v>0</v>
      </c>
      <c r="I37" s="130"/>
      <c r="S37" s="144"/>
    </row>
    <row r="38" spans="1:21" ht="15" customHeight="1" x14ac:dyDescent="0.25">
      <c r="A38" s="24" t="s">
        <v>54</v>
      </c>
      <c r="B38" s="126"/>
      <c r="C38" s="143">
        <v>15</v>
      </c>
      <c r="D38" s="127">
        <v>20</v>
      </c>
      <c r="E38" s="128"/>
      <c r="F38" s="182">
        <f t="shared" ref="F38" si="8">SUM(C38*D38*E38)*B38</f>
        <v>0</v>
      </c>
      <c r="G38" s="129"/>
      <c r="H38" s="182">
        <f t="shared" ref="H38:H39" si="9">F38-G38</f>
        <v>0</v>
      </c>
      <c r="I38" s="130"/>
    </row>
    <row r="39" spans="1:21" ht="15" customHeight="1" x14ac:dyDescent="0.25">
      <c r="A39" s="24" t="s">
        <v>48</v>
      </c>
      <c r="B39" s="126"/>
      <c r="C39" s="143">
        <v>14</v>
      </c>
      <c r="D39" s="127"/>
      <c r="E39" s="128"/>
      <c r="F39" s="182">
        <f t="shared" ref="F39" si="10">SUM(C39*D39*E39)*B39</f>
        <v>0</v>
      </c>
      <c r="G39" s="129"/>
      <c r="H39" s="182">
        <f t="shared" si="9"/>
        <v>0</v>
      </c>
      <c r="I39" s="130"/>
      <c r="M39" s="530"/>
      <c r="N39" s="530"/>
      <c r="O39" s="530"/>
      <c r="P39" s="530"/>
      <c r="Q39" s="530"/>
      <c r="R39" s="530"/>
      <c r="S39" s="530"/>
      <c r="T39" s="530"/>
      <c r="U39" s="530"/>
    </row>
    <row r="40" spans="1:21" ht="15" customHeight="1" x14ac:dyDescent="0.25">
      <c r="A40" s="138"/>
      <c r="B40" s="138"/>
      <c r="C40" s="138"/>
      <c r="D40" s="499" t="s">
        <v>76</v>
      </c>
      <c r="E40" s="499"/>
      <c r="F40" s="183">
        <f>SUM(F37:F39)</f>
        <v>0</v>
      </c>
      <c r="G40" s="183">
        <f>SUM(G37:G39)</f>
        <v>0</v>
      </c>
      <c r="H40" s="183">
        <f>SUM(H37:H39)</f>
        <v>0</v>
      </c>
      <c r="I40" s="130"/>
      <c r="M40" s="530"/>
      <c r="N40" s="530"/>
      <c r="O40" s="530"/>
      <c r="P40" s="530"/>
      <c r="Q40" s="530"/>
      <c r="R40" s="530"/>
      <c r="S40" s="530"/>
      <c r="T40" s="530"/>
      <c r="U40" s="530"/>
    </row>
    <row r="41" spans="1:21" ht="15" customHeight="1" x14ac:dyDescent="0.25">
      <c r="A41" s="138"/>
      <c r="B41" s="138"/>
      <c r="C41" s="138"/>
      <c r="D41" s="145"/>
      <c r="E41" s="145"/>
      <c r="F41" s="146"/>
      <c r="G41" s="146"/>
      <c r="H41" s="146"/>
      <c r="M41" s="530"/>
      <c r="N41" s="530"/>
      <c r="O41" s="530"/>
      <c r="P41" s="530"/>
      <c r="Q41" s="530"/>
      <c r="R41" s="530"/>
      <c r="S41" s="530"/>
      <c r="T41" s="530"/>
      <c r="U41" s="530"/>
    </row>
    <row r="42" spans="1:21" ht="15" customHeight="1" x14ac:dyDescent="0.25">
      <c r="A42" s="138"/>
      <c r="B42" s="138"/>
      <c r="C42" s="138"/>
      <c r="D42" s="474" t="s">
        <v>49</v>
      </c>
      <c r="E42" s="474"/>
      <c r="F42" s="181">
        <f>F28+F40+F22+F34</f>
        <v>0</v>
      </c>
      <c r="G42" s="181">
        <f>G28+G40+G22+G34</f>
        <v>0</v>
      </c>
      <c r="H42" s="181">
        <f>H28+H40+H22+H34</f>
        <v>0</v>
      </c>
      <c r="M42" s="147"/>
      <c r="N42" s="147"/>
      <c r="O42" s="147"/>
      <c r="P42" s="147"/>
      <c r="Q42" s="147"/>
      <c r="R42" s="147"/>
      <c r="S42" s="147"/>
      <c r="T42" s="147"/>
      <c r="U42" s="147"/>
    </row>
    <row r="43" spans="1:21" ht="15" customHeight="1" x14ac:dyDescent="0.25">
      <c r="A43" s="148"/>
      <c r="B43" s="148"/>
      <c r="C43" s="148"/>
      <c r="D43" s="133"/>
      <c r="E43" s="133"/>
      <c r="F43" s="149"/>
      <c r="G43" s="149"/>
      <c r="H43" s="149"/>
      <c r="M43" s="147"/>
      <c r="N43" s="147"/>
      <c r="O43" s="147"/>
      <c r="P43" s="147"/>
      <c r="Q43" s="147"/>
      <c r="R43" s="147"/>
      <c r="S43" s="147"/>
      <c r="T43" s="147"/>
      <c r="U43" s="147"/>
    </row>
    <row r="44" spans="1:21" ht="17.100000000000001" customHeight="1" thickBot="1" x14ac:dyDescent="0.3">
      <c r="A44" s="468" t="s">
        <v>9</v>
      </c>
      <c r="B44" s="469"/>
      <c r="C44" s="469"/>
      <c r="D44" s="469"/>
      <c r="E44" s="469"/>
      <c r="F44" s="469"/>
      <c r="G44" s="469"/>
      <c r="H44" s="470"/>
    </row>
    <row r="45" spans="1:21" ht="15" customHeight="1" x14ac:dyDescent="0.25">
      <c r="A45" s="237" t="s">
        <v>46</v>
      </c>
      <c r="B45" s="238" t="s">
        <v>34</v>
      </c>
      <c r="C45" s="238" t="s">
        <v>130</v>
      </c>
      <c r="D45" s="238" t="s">
        <v>131</v>
      </c>
      <c r="E45" s="239" t="s">
        <v>81</v>
      </c>
      <c r="F45" s="362" t="s">
        <v>44</v>
      </c>
      <c r="G45" s="360" t="s">
        <v>134</v>
      </c>
      <c r="H45" s="363" t="s">
        <v>135</v>
      </c>
      <c r="J45" s="446" t="s">
        <v>207</v>
      </c>
      <c r="K45" s="447"/>
      <c r="L45" s="447"/>
      <c r="M45" s="447"/>
      <c r="N45" s="447"/>
      <c r="O45" s="447"/>
      <c r="P45" s="447"/>
      <c r="Q45" s="447"/>
      <c r="R45" s="447"/>
      <c r="S45" s="448"/>
    </row>
    <row r="46" spans="1:21" ht="15" customHeight="1" x14ac:dyDescent="0.25">
      <c r="A46" s="355" t="s">
        <v>62</v>
      </c>
      <c r="B46" s="150"/>
      <c r="C46" s="151"/>
      <c r="D46" s="353">
        <f>C46/12</f>
        <v>0</v>
      </c>
      <c r="E46" s="380">
        <v>0</v>
      </c>
      <c r="F46" s="352">
        <f>E46*D46*B46</f>
        <v>0</v>
      </c>
      <c r="G46" s="152"/>
      <c r="H46" s="352">
        <f>F46-G46</f>
        <v>0</v>
      </c>
      <c r="J46" s="449"/>
      <c r="K46" s="450"/>
      <c r="L46" s="450"/>
      <c r="M46" s="450"/>
      <c r="N46" s="450"/>
      <c r="O46" s="450"/>
      <c r="P46" s="450"/>
      <c r="Q46" s="450"/>
      <c r="R46" s="450"/>
      <c r="S46" s="451"/>
    </row>
    <row r="47" spans="1:21" ht="15" customHeight="1" x14ac:dyDescent="0.25">
      <c r="A47" s="356" t="s">
        <v>78</v>
      </c>
      <c r="B47" s="126"/>
      <c r="C47" s="153"/>
      <c r="D47" s="353">
        <f>C47/12</f>
        <v>0</v>
      </c>
      <c r="E47" s="380">
        <v>0</v>
      </c>
      <c r="F47" s="352">
        <f t="shared" ref="F47:F49" si="11">E47*D47*B47</f>
        <v>0</v>
      </c>
      <c r="G47" s="119"/>
      <c r="H47" s="352">
        <f t="shared" ref="H47:H50" si="12">F47-G47</f>
        <v>0</v>
      </c>
      <c r="J47" s="449"/>
      <c r="K47" s="450"/>
      <c r="L47" s="450"/>
      <c r="M47" s="450"/>
      <c r="N47" s="450"/>
      <c r="O47" s="450"/>
      <c r="P47" s="450"/>
      <c r="Q47" s="450"/>
      <c r="R47" s="450"/>
      <c r="S47" s="451"/>
    </row>
    <row r="48" spans="1:21" ht="15" customHeight="1" x14ac:dyDescent="0.25">
      <c r="A48" s="357" t="s">
        <v>63</v>
      </c>
      <c r="B48" s="126"/>
      <c r="C48" s="153"/>
      <c r="D48" s="353">
        <f>C48/12</f>
        <v>0</v>
      </c>
      <c r="E48" s="380">
        <v>0</v>
      </c>
      <c r="F48" s="352">
        <f t="shared" si="11"/>
        <v>0</v>
      </c>
      <c r="G48" s="119"/>
      <c r="H48" s="352">
        <f t="shared" si="12"/>
        <v>0</v>
      </c>
      <c r="J48" s="449"/>
      <c r="K48" s="450"/>
      <c r="L48" s="450"/>
      <c r="M48" s="450"/>
      <c r="N48" s="450"/>
      <c r="O48" s="450"/>
      <c r="P48" s="450"/>
      <c r="Q48" s="450"/>
      <c r="R48" s="450"/>
      <c r="S48" s="451"/>
    </row>
    <row r="49" spans="1:19" ht="15" customHeight="1" x14ac:dyDescent="0.25">
      <c r="A49" s="356" t="s">
        <v>64</v>
      </c>
      <c r="B49" s="126"/>
      <c r="C49" s="153"/>
      <c r="D49" s="353">
        <f>C49/12</f>
        <v>0</v>
      </c>
      <c r="E49" s="380">
        <v>0</v>
      </c>
      <c r="F49" s="352">
        <f t="shared" si="11"/>
        <v>0</v>
      </c>
      <c r="G49" s="119"/>
      <c r="H49" s="352">
        <f t="shared" si="12"/>
        <v>0</v>
      </c>
      <c r="J49" s="449"/>
      <c r="K49" s="450"/>
      <c r="L49" s="450"/>
      <c r="M49" s="450"/>
      <c r="N49" s="450"/>
      <c r="O49" s="450"/>
      <c r="P49" s="450"/>
      <c r="Q49" s="450"/>
      <c r="R49" s="450"/>
      <c r="S49" s="451"/>
    </row>
    <row r="50" spans="1:19" ht="15" customHeight="1" thickBot="1" x14ac:dyDescent="0.3">
      <c r="A50" s="358" t="s">
        <v>154</v>
      </c>
      <c r="B50" s="126"/>
      <c r="C50" s="400"/>
      <c r="D50" s="401"/>
      <c r="E50" s="378">
        <v>4116</v>
      </c>
      <c r="F50" s="352">
        <f>E50*B50</f>
        <v>0</v>
      </c>
      <c r="G50" s="119"/>
      <c r="H50" s="352">
        <f t="shared" si="12"/>
        <v>0</v>
      </c>
      <c r="J50" s="452"/>
      <c r="K50" s="453"/>
      <c r="L50" s="453"/>
      <c r="M50" s="453"/>
      <c r="N50" s="453"/>
      <c r="O50" s="453"/>
      <c r="P50" s="453"/>
      <c r="Q50" s="453"/>
      <c r="R50" s="453"/>
      <c r="S50" s="454"/>
    </row>
    <row r="51" spans="1:19" ht="15" customHeight="1" x14ac:dyDescent="0.25">
      <c r="A51" s="154"/>
      <c r="B51" s="155"/>
      <c r="C51" s="156"/>
      <c r="D51" s="474" t="s">
        <v>35</v>
      </c>
      <c r="E51" s="474"/>
      <c r="F51" s="181">
        <f t="shared" ref="F51:G51" si="13">SUM(F46:F50)</f>
        <v>0</v>
      </c>
      <c r="G51" s="181">
        <f t="shared" si="13"/>
        <v>0</v>
      </c>
      <c r="H51" s="181">
        <f>SUM(H46:H50)</f>
        <v>0</v>
      </c>
      <c r="J51" s="54"/>
      <c r="K51" s="54"/>
      <c r="L51" s="54"/>
      <c r="M51" s="54"/>
      <c r="N51" s="54"/>
      <c r="O51" s="54"/>
      <c r="P51" s="54"/>
      <c r="Q51" s="54"/>
      <c r="R51" s="54"/>
      <c r="S51" s="54"/>
    </row>
    <row r="52" spans="1:19" ht="15" customHeight="1" x14ac:dyDescent="0.25">
      <c r="A52" s="157"/>
      <c r="B52" s="157"/>
      <c r="C52" s="157"/>
      <c r="D52" s="158"/>
      <c r="E52" s="158"/>
      <c r="F52" s="159"/>
      <c r="G52" s="159"/>
      <c r="H52" s="159"/>
    </row>
    <row r="53" spans="1:19" ht="23.1" customHeight="1" thickBot="1" x14ac:dyDescent="0.35">
      <c r="A53" s="471" t="s">
        <v>77</v>
      </c>
      <c r="B53" s="472"/>
      <c r="C53" s="472"/>
      <c r="D53" s="472"/>
      <c r="E53" s="472"/>
      <c r="F53" s="472"/>
      <c r="G53" s="472"/>
      <c r="H53" s="473"/>
    </row>
    <row r="54" spans="1:19" ht="15" customHeight="1" x14ac:dyDescent="0.3">
      <c r="A54" s="465" t="s">
        <v>150</v>
      </c>
      <c r="B54" s="465"/>
      <c r="C54" s="465"/>
      <c r="D54" s="465"/>
      <c r="E54" s="465"/>
      <c r="F54" s="364" t="s">
        <v>44</v>
      </c>
      <c r="G54" s="360" t="s">
        <v>134</v>
      </c>
      <c r="H54" s="363" t="s">
        <v>135</v>
      </c>
      <c r="J54" s="446" t="s">
        <v>188</v>
      </c>
      <c r="K54" s="447"/>
      <c r="L54" s="447"/>
      <c r="M54" s="447"/>
      <c r="N54" s="447"/>
      <c r="O54" s="447"/>
      <c r="P54" s="447"/>
      <c r="Q54" s="447"/>
      <c r="R54" s="447"/>
      <c r="S54" s="448"/>
    </row>
    <row r="55" spans="1:19" ht="15" customHeight="1" x14ac:dyDescent="0.25">
      <c r="A55" s="495" t="str">
        <f>A7</f>
        <v>Senior/Key Personnel</v>
      </c>
      <c r="B55" s="496"/>
      <c r="C55" s="496"/>
      <c r="D55" s="496"/>
      <c r="E55" s="497"/>
      <c r="F55" s="180">
        <f>F14*0.3336</f>
        <v>0</v>
      </c>
      <c r="G55" s="180">
        <f>G14*0.3336</f>
        <v>0</v>
      </c>
      <c r="H55" s="180">
        <f>F55-G55</f>
        <v>0</v>
      </c>
      <c r="I55" s="110"/>
      <c r="J55" s="449"/>
      <c r="K55" s="450"/>
      <c r="L55" s="450"/>
      <c r="M55" s="450"/>
      <c r="N55" s="450"/>
      <c r="O55" s="450"/>
      <c r="P55" s="450"/>
      <c r="Q55" s="450"/>
      <c r="R55" s="450"/>
      <c r="S55" s="451"/>
    </row>
    <row r="56" spans="1:19" ht="15" customHeight="1" x14ac:dyDescent="0.25">
      <c r="A56" s="495" t="str">
        <f>A18</f>
        <v>PhD Graduate Assistantships</v>
      </c>
      <c r="B56" s="496"/>
      <c r="C56" s="496"/>
      <c r="D56" s="496"/>
      <c r="E56" s="497"/>
      <c r="F56" s="180">
        <f>((F19+F20)*0.007)+IF(D21&gt;20,F21*0.0845,F21*0.007)</f>
        <v>0</v>
      </c>
      <c r="G56" s="180">
        <f>((G19+G20)*0.007)+IF(D21&gt;20,G21*0.0845,G21*0.007)</f>
        <v>0</v>
      </c>
      <c r="H56" s="180">
        <f t="shared" ref="H56:H64" si="14">F56-G56</f>
        <v>0</v>
      </c>
      <c r="I56" s="110"/>
      <c r="J56" s="449"/>
      <c r="K56" s="450"/>
      <c r="L56" s="450"/>
      <c r="M56" s="450"/>
      <c r="N56" s="450"/>
      <c r="O56" s="450"/>
      <c r="P56" s="450"/>
      <c r="Q56" s="450"/>
      <c r="R56" s="450"/>
      <c r="S56" s="451"/>
    </row>
    <row r="57" spans="1:19" ht="15" customHeight="1" x14ac:dyDescent="0.25">
      <c r="A57" s="495" t="str">
        <f>A24</f>
        <v>Master's Graduate Assistantships</v>
      </c>
      <c r="B57" s="496"/>
      <c r="C57" s="496"/>
      <c r="D57" s="496"/>
      <c r="E57" s="497"/>
      <c r="F57" s="180">
        <f>((F25+F26)*0.007)+IF(D27&gt;20,F27*0.0845,F27*0.007)</f>
        <v>0</v>
      </c>
      <c r="G57" s="180">
        <f>((G25+G26)*0.007)+IF(D27&gt;20,G27*0.0845,G27*0.007)</f>
        <v>0</v>
      </c>
      <c r="H57" s="180">
        <f t="shared" si="14"/>
        <v>0</v>
      </c>
      <c r="I57" s="110"/>
      <c r="J57" s="449"/>
      <c r="K57" s="450"/>
      <c r="L57" s="450"/>
      <c r="M57" s="450"/>
      <c r="N57" s="450"/>
      <c r="O57" s="450"/>
      <c r="P57" s="450"/>
      <c r="Q57" s="450"/>
      <c r="R57" s="450"/>
      <c r="S57" s="451"/>
    </row>
    <row r="58" spans="1:19" ht="15" customHeight="1" x14ac:dyDescent="0.25">
      <c r="A58" s="495" t="str">
        <f>A30</f>
        <v>Graduate Student Employees (PhD/Master's)</v>
      </c>
      <c r="B58" s="496"/>
      <c r="C58" s="496"/>
      <c r="D58" s="496"/>
      <c r="E58" s="497"/>
      <c r="F58" s="180">
        <f>((F31+F32)*0.007)+IF(D33&gt;20,F33*0.0845,F33*0.007)</f>
        <v>0</v>
      </c>
      <c r="G58" s="180">
        <f>((G31+G32)*0.007)+IF(E33&gt;20,G33*0.0845,G33*0.007)</f>
        <v>0</v>
      </c>
      <c r="H58" s="180">
        <f t="shared" si="14"/>
        <v>0</v>
      </c>
      <c r="I58" s="110"/>
      <c r="J58" s="449"/>
      <c r="K58" s="450"/>
      <c r="L58" s="450"/>
      <c r="M58" s="450"/>
      <c r="N58" s="450"/>
      <c r="O58" s="450"/>
      <c r="P58" s="450"/>
      <c r="Q58" s="450"/>
      <c r="R58" s="450"/>
      <c r="S58" s="451"/>
    </row>
    <row r="59" spans="1:19" ht="15" customHeight="1" x14ac:dyDescent="0.25">
      <c r="A59" s="495" t="str">
        <f>A36</f>
        <v>Undergraduate Student Employees</v>
      </c>
      <c r="B59" s="496"/>
      <c r="C59" s="496"/>
      <c r="D59" s="496"/>
      <c r="E59" s="497"/>
      <c r="F59" s="180">
        <f>((F37+F38)*0.007)+IF(D39&gt;20,F39*0.0845,F39*0.007)</f>
        <v>0</v>
      </c>
      <c r="G59" s="180">
        <f>((G37+G38)*0.007)+IF(D39&gt;20,G39*0.0845,G39*0.007)</f>
        <v>0</v>
      </c>
      <c r="H59" s="180">
        <f t="shared" si="14"/>
        <v>0</v>
      </c>
      <c r="I59" s="110"/>
      <c r="J59" s="449"/>
      <c r="K59" s="450"/>
      <c r="L59" s="450"/>
      <c r="M59" s="450"/>
      <c r="N59" s="450"/>
      <c r="O59" s="450"/>
      <c r="P59" s="450"/>
      <c r="Q59" s="450"/>
      <c r="R59" s="450"/>
      <c r="S59" s="451"/>
    </row>
    <row r="60" spans="1:19" ht="15" customHeight="1" thickBot="1" x14ac:dyDescent="0.3">
      <c r="A60" s="495" t="str">
        <f>A46</f>
        <v>Post Doctoral Associates</v>
      </c>
      <c r="B60" s="496"/>
      <c r="C60" s="496"/>
      <c r="D60" s="496"/>
      <c r="E60" s="497"/>
      <c r="F60" s="180">
        <f t="shared" ref="F60:G64" si="15">F46*0.3336</f>
        <v>0</v>
      </c>
      <c r="G60" s="180">
        <f t="shared" si="15"/>
        <v>0</v>
      </c>
      <c r="H60" s="180">
        <f t="shared" si="14"/>
        <v>0</v>
      </c>
      <c r="I60" s="110"/>
      <c r="J60" s="452"/>
      <c r="K60" s="453"/>
      <c r="L60" s="453"/>
      <c r="M60" s="453"/>
      <c r="N60" s="453"/>
      <c r="O60" s="453"/>
      <c r="P60" s="453"/>
      <c r="Q60" s="453"/>
      <c r="R60" s="453"/>
      <c r="S60" s="454"/>
    </row>
    <row r="61" spans="1:19" ht="15" customHeight="1" x14ac:dyDescent="0.25">
      <c r="A61" s="495" t="str">
        <f>A47</f>
        <v>Temp Employees</v>
      </c>
      <c r="B61" s="496"/>
      <c r="C61" s="496"/>
      <c r="D61" s="496"/>
      <c r="E61" s="497"/>
      <c r="F61" s="180">
        <f t="shared" si="15"/>
        <v>0</v>
      </c>
      <c r="G61" s="180">
        <f t="shared" si="15"/>
        <v>0</v>
      </c>
      <c r="H61" s="180">
        <f t="shared" si="14"/>
        <v>0</v>
      </c>
      <c r="I61" s="110"/>
      <c r="J61" s="144"/>
      <c r="K61" s="144"/>
      <c r="L61" s="144"/>
      <c r="M61" s="144"/>
      <c r="N61" s="144"/>
      <c r="O61" s="144"/>
      <c r="P61" s="144"/>
      <c r="Q61" s="144"/>
      <c r="R61" s="144"/>
    </row>
    <row r="62" spans="1:19" ht="15" customHeight="1" x14ac:dyDescent="0.25">
      <c r="A62" s="495" t="str">
        <f>A48</f>
        <v>Secretarial/Clerical (ONLY if time can be allocated)</v>
      </c>
      <c r="B62" s="496"/>
      <c r="C62" s="496"/>
      <c r="D62" s="496"/>
      <c r="E62" s="497"/>
      <c r="F62" s="180">
        <f t="shared" si="15"/>
        <v>0</v>
      </c>
      <c r="G62" s="180">
        <f t="shared" si="15"/>
        <v>0</v>
      </c>
      <c r="H62" s="180">
        <f t="shared" si="14"/>
        <v>0</v>
      </c>
      <c r="J62" s="144"/>
      <c r="K62" s="144"/>
      <c r="L62" s="144"/>
      <c r="M62" s="144"/>
      <c r="N62" s="144"/>
      <c r="O62" s="144"/>
      <c r="P62" s="144"/>
      <c r="Q62" s="144"/>
      <c r="R62" s="144"/>
    </row>
    <row r="63" spans="1:19" ht="15" customHeight="1" x14ac:dyDescent="0.25">
      <c r="A63" s="495" t="str">
        <f>A49</f>
        <v>Other Professionals</v>
      </c>
      <c r="B63" s="496"/>
      <c r="C63" s="496"/>
      <c r="D63" s="496"/>
      <c r="E63" s="497"/>
      <c r="F63" s="180">
        <f t="shared" si="15"/>
        <v>0</v>
      </c>
      <c r="G63" s="180">
        <f t="shared" si="15"/>
        <v>0</v>
      </c>
      <c r="H63" s="180">
        <f t="shared" si="14"/>
        <v>0</v>
      </c>
    </row>
    <row r="64" spans="1:19" ht="15" customHeight="1" x14ac:dyDescent="0.25">
      <c r="A64" s="496" t="s">
        <v>189</v>
      </c>
      <c r="B64" s="496"/>
      <c r="C64" s="496"/>
      <c r="D64" s="496"/>
      <c r="E64" s="497"/>
      <c r="F64" s="180">
        <f t="shared" si="15"/>
        <v>0</v>
      </c>
      <c r="G64" s="180">
        <f t="shared" si="15"/>
        <v>0</v>
      </c>
      <c r="H64" s="180">
        <f t="shared" si="14"/>
        <v>0</v>
      </c>
    </row>
    <row r="65" spans="1:19" ht="15" customHeight="1" x14ac:dyDescent="0.25">
      <c r="A65" s="160"/>
      <c r="B65" s="160"/>
      <c r="C65" s="161"/>
      <c r="D65" s="519" t="s">
        <v>11</v>
      </c>
      <c r="E65" s="520"/>
      <c r="F65" s="181">
        <f>SUM(F55:F64)</f>
        <v>0</v>
      </c>
      <c r="G65" s="181">
        <f t="shared" ref="G65:H65" si="16">SUM(G55:G64)</f>
        <v>0</v>
      </c>
      <c r="H65" s="181">
        <f t="shared" si="16"/>
        <v>0</v>
      </c>
    </row>
    <row r="66" spans="1:19" ht="15" customHeight="1" x14ac:dyDescent="0.25">
      <c r="A66" s="122"/>
      <c r="B66" s="122"/>
      <c r="C66" s="162"/>
      <c r="D66" s="528" t="s">
        <v>58</v>
      </c>
      <c r="E66" s="529"/>
      <c r="F66" s="354">
        <f>F14+F42+F51+F65</f>
        <v>0</v>
      </c>
      <c r="G66" s="354">
        <f>G14+G42+G51+G65</f>
        <v>0</v>
      </c>
      <c r="H66" s="354">
        <f>H14+H42+H51+H65</f>
        <v>0</v>
      </c>
    </row>
    <row r="67" spans="1:19" ht="15" customHeight="1" x14ac:dyDescent="0.25">
      <c r="A67" s="163"/>
      <c r="B67" s="163"/>
      <c r="C67" s="163"/>
      <c r="D67" s="164"/>
      <c r="E67" s="164"/>
      <c r="F67" s="320"/>
      <c r="G67" s="165"/>
      <c r="H67" s="165"/>
    </row>
    <row r="68" spans="1:19" ht="17.100000000000001" customHeight="1" thickBot="1" x14ac:dyDescent="0.35">
      <c r="A68" s="471" t="s">
        <v>51</v>
      </c>
      <c r="B68" s="472"/>
      <c r="C68" s="472"/>
      <c r="D68" s="472"/>
      <c r="E68" s="473"/>
      <c r="F68" s="362" t="s">
        <v>44</v>
      </c>
      <c r="G68" s="360" t="s">
        <v>134</v>
      </c>
      <c r="H68" s="363" t="s">
        <v>135</v>
      </c>
    </row>
    <row r="69" spans="1:19" ht="15" customHeight="1" x14ac:dyDescent="0.25">
      <c r="A69" s="514" t="s">
        <v>70</v>
      </c>
      <c r="B69" s="515"/>
      <c r="C69" s="515"/>
      <c r="D69" s="515"/>
      <c r="E69" s="516"/>
      <c r="F69" s="129"/>
      <c r="G69" s="129"/>
      <c r="H69" s="182">
        <f>F69-G69</f>
        <v>0</v>
      </c>
      <c r="J69" s="446" t="s">
        <v>208</v>
      </c>
      <c r="K69" s="447"/>
      <c r="L69" s="447"/>
      <c r="M69" s="447"/>
      <c r="N69" s="447"/>
      <c r="O69" s="447"/>
      <c r="P69" s="447"/>
      <c r="Q69" s="447"/>
      <c r="R69" s="447"/>
      <c r="S69" s="448"/>
    </row>
    <row r="70" spans="1:19" ht="15" customHeight="1" x14ac:dyDescent="0.25">
      <c r="A70" s="514"/>
      <c r="B70" s="515"/>
      <c r="C70" s="515"/>
      <c r="D70" s="515"/>
      <c r="E70" s="516"/>
      <c r="F70" s="129"/>
      <c r="G70" s="129"/>
      <c r="H70" s="182">
        <f t="shared" ref="H70:H73" si="17">F70-G70</f>
        <v>0</v>
      </c>
      <c r="J70" s="449"/>
      <c r="K70" s="450"/>
      <c r="L70" s="450"/>
      <c r="M70" s="450"/>
      <c r="N70" s="450"/>
      <c r="O70" s="450"/>
      <c r="P70" s="450"/>
      <c r="Q70" s="450"/>
      <c r="R70" s="450"/>
      <c r="S70" s="451"/>
    </row>
    <row r="71" spans="1:19" ht="15" customHeight="1" x14ac:dyDescent="0.25">
      <c r="A71" s="514"/>
      <c r="B71" s="515"/>
      <c r="C71" s="515"/>
      <c r="D71" s="515"/>
      <c r="E71" s="516"/>
      <c r="F71" s="129"/>
      <c r="G71" s="129"/>
      <c r="H71" s="182">
        <f t="shared" si="17"/>
        <v>0</v>
      </c>
      <c r="J71" s="449"/>
      <c r="K71" s="450"/>
      <c r="L71" s="450"/>
      <c r="M71" s="450"/>
      <c r="N71" s="450"/>
      <c r="O71" s="450"/>
      <c r="P71" s="450"/>
      <c r="Q71" s="450"/>
      <c r="R71" s="450"/>
      <c r="S71" s="451"/>
    </row>
    <row r="72" spans="1:19" ht="15" customHeight="1" x14ac:dyDescent="0.25">
      <c r="A72" s="514"/>
      <c r="B72" s="515"/>
      <c r="C72" s="515"/>
      <c r="D72" s="515"/>
      <c r="E72" s="516"/>
      <c r="F72" s="129"/>
      <c r="G72" s="129"/>
      <c r="H72" s="182">
        <f t="shared" si="17"/>
        <v>0</v>
      </c>
      <c r="J72" s="449"/>
      <c r="K72" s="450"/>
      <c r="L72" s="450"/>
      <c r="M72" s="450"/>
      <c r="N72" s="450"/>
      <c r="O72" s="450"/>
      <c r="P72" s="450"/>
      <c r="Q72" s="450"/>
      <c r="R72" s="450"/>
      <c r="S72" s="451"/>
    </row>
    <row r="73" spans="1:19" ht="15" customHeight="1" x14ac:dyDescent="0.25">
      <c r="A73" s="514"/>
      <c r="B73" s="515"/>
      <c r="C73" s="515"/>
      <c r="D73" s="515"/>
      <c r="E73" s="516"/>
      <c r="F73" s="129"/>
      <c r="G73" s="129"/>
      <c r="H73" s="182">
        <f t="shared" si="17"/>
        <v>0</v>
      </c>
      <c r="J73" s="449"/>
      <c r="K73" s="450"/>
      <c r="L73" s="450"/>
      <c r="M73" s="450"/>
      <c r="N73" s="450"/>
      <c r="O73" s="450"/>
      <c r="P73" s="450"/>
      <c r="Q73" s="450"/>
      <c r="R73" s="450"/>
      <c r="S73" s="451"/>
    </row>
    <row r="74" spans="1:19" ht="15" customHeight="1" thickBot="1" x14ac:dyDescent="0.3">
      <c r="A74" s="160"/>
      <c r="B74" s="160"/>
      <c r="C74" s="161"/>
      <c r="D74" s="519" t="s">
        <v>36</v>
      </c>
      <c r="E74" s="520"/>
      <c r="F74" s="181">
        <f>SUM(F69:F73)</f>
        <v>0</v>
      </c>
      <c r="G74" s="181">
        <f>SUM(G69:G73)</f>
        <v>0</v>
      </c>
      <c r="H74" s="181">
        <f>SUM(H69:H73)</f>
        <v>0</v>
      </c>
      <c r="J74" s="452"/>
      <c r="K74" s="453"/>
      <c r="L74" s="453"/>
      <c r="M74" s="453"/>
      <c r="N74" s="453"/>
      <c r="O74" s="453"/>
      <c r="P74" s="453"/>
      <c r="Q74" s="453"/>
      <c r="R74" s="453"/>
      <c r="S74" s="454"/>
    </row>
    <row r="75" spans="1:19" ht="15" customHeight="1" x14ac:dyDescent="0.25">
      <c r="A75" s="157"/>
      <c r="B75" s="157"/>
      <c r="C75" s="157"/>
      <c r="D75" s="158"/>
      <c r="E75" s="158"/>
      <c r="F75" s="322"/>
      <c r="G75" s="159"/>
      <c r="H75" s="159"/>
    </row>
    <row r="76" spans="1:19" ht="17.100000000000001" customHeight="1" x14ac:dyDescent="0.3">
      <c r="A76" s="471" t="s">
        <v>174</v>
      </c>
      <c r="B76" s="472"/>
      <c r="C76" s="472"/>
      <c r="D76" s="472"/>
      <c r="E76" s="473"/>
      <c r="F76" s="362" t="s">
        <v>44</v>
      </c>
      <c r="G76" s="360" t="s">
        <v>134</v>
      </c>
      <c r="H76" s="363" t="s">
        <v>135</v>
      </c>
    </row>
    <row r="77" spans="1:19" ht="15" customHeight="1" x14ac:dyDescent="0.25">
      <c r="A77" s="521" t="s">
        <v>14</v>
      </c>
      <c r="B77" s="522"/>
      <c r="C77" s="522"/>
      <c r="D77" s="522"/>
      <c r="E77" s="523"/>
      <c r="F77" s="129"/>
      <c r="G77" s="129"/>
      <c r="H77" s="182">
        <f>F77-G77</f>
        <v>0</v>
      </c>
    </row>
    <row r="78" spans="1:19" ht="15" customHeight="1" x14ac:dyDescent="0.25">
      <c r="A78" s="521" t="s">
        <v>15</v>
      </c>
      <c r="B78" s="522"/>
      <c r="C78" s="522"/>
      <c r="D78" s="522"/>
      <c r="E78" s="523"/>
      <c r="F78" s="129"/>
      <c r="G78" s="129"/>
      <c r="H78" s="182">
        <f>F78-G78</f>
        <v>0</v>
      </c>
    </row>
    <row r="79" spans="1:19" ht="15" customHeight="1" x14ac:dyDescent="0.25">
      <c r="A79" s="160"/>
      <c r="B79" s="160"/>
      <c r="C79" s="161"/>
      <c r="D79" s="519" t="s">
        <v>37</v>
      </c>
      <c r="E79" s="520"/>
      <c r="F79" s="181">
        <f>SUM(F77:F78)</f>
        <v>0</v>
      </c>
      <c r="G79" s="181">
        <f>SUM(G77:G78)</f>
        <v>0</v>
      </c>
      <c r="H79" s="181">
        <f>SUM(H77:H78)</f>
        <v>0</v>
      </c>
    </row>
    <row r="80" spans="1:19" ht="15" customHeight="1" thickBot="1" x14ac:dyDescent="0.3">
      <c r="A80" s="166"/>
      <c r="B80" s="166"/>
      <c r="C80" s="166"/>
      <c r="D80" s="166"/>
      <c r="E80" s="166"/>
      <c r="F80" s="321"/>
      <c r="G80" s="167"/>
      <c r="H80" s="167"/>
    </row>
    <row r="81" spans="1:19" ht="17.100000000000001" customHeight="1" x14ac:dyDescent="0.3">
      <c r="A81" s="365" t="s">
        <v>163</v>
      </c>
      <c r="B81" s="524" t="s">
        <v>38</v>
      </c>
      <c r="C81" s="525"/>
      <c r="D81" s="526" t="s">
        <v>52</v>
      </c>
      <c r="E81" s="527"/>
      <c r="F81" s="362" t="s">
        <v>44</v>
      </c>
      <c r="G81" s="360" t="s">
        <v>134</v>
      </c>
      <c r="H81" s="363" t="s">
        <v>135</v>
      </c>
      <c r="J81" s="446" t="s">
        <v>191</v>
      </c>
      <c r="K81" s="447"/>
      <c r="L81" s="447"/>
      <c r="M81" s="447"/>
      <c r="N81" s="447"/>
      <c r="O81" s="447"/>
      <c r="P81" s="447"/>
      <c r="Q81" s="447"/>
      <c r="R81" s="447"/>
      <c r="S81" s="448"/>
    </row>
    <row r="82" spans="1:19" ht="15" customHeight="1" x14ac:dyDescent="0.25">
      <c r="A82" s="2" t="s">
        <v>16</v>
      </c>
      <c r="B82" s="483"/>
      <c r="C82" s="484"/>
      <c r="D82" s="485"/>
      <c r="E82" s="486"/>
      <c r="F82" s="182">
        <f>B82*D82</f>
        <v>0</v>
      </c>
      <c r="G82" s="129"/>
      <c r="H82" s="182">
        <f>F82-G82</f>
        <v>0</v>
      </c>
      <c r="J82" s="449"/>
      <c r="K82" s="450"/>
      <c r="L82" s="450"/>
      <c r="M82" s="450"/>
      <c r="N82" s="450"/>
      <c r="O82" s="450"/>
      <c r="P82" s="450"/>
      <c r="Q82" s="450"/>
      <c r="R82" s="450"/>
      <c r="S82" s="451"/>
    </row>
    <row r="83" spans="1:19" ht="15" customHeight="1" x14ac:dyDescent="0.25">
      <c r="A83" s="2" t="s">
        <v>17</v>
      </c>
      <c r="B83" s="483"/>
      <c r="C83" s="484"/>
      <c r="D83" s="485"/>
      <c r="E83" s="486"/>
      <c r="F83" s="182">
        <f>B83*D83</f>
        <v>0</v>
      </c>
      <c r="G83" s="129"/>
      <c r="H83" s="182">
        <f t="shared" ref="H83:H86" si="18">F83-G83</f>
        <v>0</v>
      </c>
      <c r="J83" s="449"/>
      <c r="K83" s="450"/>
      <c r="L83" s="450"/>
      <c r="M83" s="450"/>
      <c r="N83" s="450"/>
      <c r="O83" s="450"/>
      <c r="P83" s="450"/>
      <c r="Q83" s="450"/>
      <c r="R83" s="450"/>
      <c r="S83" s="451"/>
    </row>
    <row r="84" spans="1:19" ht="15" customHeight="1" x14ac:dyDescent="0.25">
      <c r="A84" s="2" t="s">
        <v>13</v>
      </c>
      <c r="B84" s="483"/>
      <c r="C84" s="484"/>
      <c r="D84" s="485"/>
      <c r="E84" s="486"/>
      <c r="F84" s="182">
        <f>B84*D84</f>
        <v>0</v>
      </c>
      <c r="G84" s="129"/>
      <c r="H84" s="182">
        <f t="shared" si="18"/>
        <v>0</v>
      </c>
      <c r="J84" s="449"/>
      <c r="K84" s="450"/>
      <c r="L84" s="450"/>
      <c r="M84" s="450"/>
      <c r="N84" s="450"/>
      <c r="O84" s="450"/>
      <c r="P84" s="450"/>
      <c r="Q84" s="450"/>
      <c r="R84" s="450"/>
      <c r="S84" s="451"/>
    </row>
    <row r="85" spans="1:19" ht="15" customHeight="1" x14ac:dyDescent="0.25">
      <c r="A85" s="2" t="s">
        <v>18</v>
      </c>
      <c r="B85" s="483"/>
      <c r="C85" s="484"/>
      <c r="D85" s="485"/>
      <c r="E85" s="486"/>
      <c r="F85" s="182">
        <f>B85*D85</f>
        <v>0</v>
      </c>
      <c r="G85" s="129"/>
      <c r="H85" s="182">
        <f t="shared" si="18"/>
        <v>0</v>
      </c>
      <c r="J85" s="449"/>
      <c r="K85" s="450"/>
      <c r="L85" s="450"/>
      <c r="M85" s="450"/>
      <c r="N85" s="450"/>
      <c r="O85" s="450"/>
      <c r="P85" s="450"/>
      <c r="Q85" s="450"/>
      <c r="R85" s="450"/>
      <c r="S85" s="451"/>
    </row>
    <row r="86" spans="1:19" ht="15" customHeight="1" x14ac:dyDescent="0.25">
      <c r="A86" s="2" t="s">
        <v>19</v>
      </c>
      <c r="B86" s="483"/>
      <c r="C86" s="484"/>
      <c r="D86" s="485"/>
      <c r="E86" s="486"/>
      <c r="F86" s="182">
        <f>B86*D86</f>
        <v>0</v>
      </c>
      <c r="G86" s="129"/>
      <c r="H86" s="182">
        <f t="shared" si="18"/>
        <v>0</v>
      </c>
      <c r="J86" s="449"/>
      <c r="K86" s="450"/>
      <c r="L86" s="450"/>
      <c r="M86" s="450"/>
      <c r="N86" s="450"/>
      <c r="O86" s="450"/>
      <c r="P86" s="450"/>
      <c r="Q86" s="450"/>
      <c r="R86" s="450"/>
      <c r="S86" s="451"/>
    </row>
    <row r="87" spans="1:19" ht="15" customHeight="1" x14ac:dyDescent="0.25">
      <c r="A87" s="160"/>
      <c r="B87" s="120"/>
      <c r="C87" s="168"/>
      <c r="D87" s="519" t="s">
        <v>56</v>
      </c>
      <c r="E87" s="520"/>
      <c r="F87" s="181">
        <f>SUM(F82:F86)</f>
        <v>0</v>
      </c>
      <c r="G87" s="181">
        <f>SUM(G82:G86)</f>
        <v>0</v>
      </c>
      <c r="H87" s="181">
        <f>SUM(H82:H86)</f>
        <v>0</v>
      </c>
      <c r="J87" s="449"/>
      <c r="K87" s="450"/>
      <c r="L87" s="450"/>
      <c r="M87" s="450"/>
      <c r="N87" s="450"/>
      <c r="O87" s="450"/>
      <c r="P87" s="450"/>
      <c r="Q87" s="450"/>
      <c r="R87" s="450"/>
      <c r="S87" s="451"/>
    </row>
    <row r="88" spans="1:19" ht="15" customHeight="1" thickBot="1" x14ac:dyDescent="0.3">
      <c r="A88" s="122"/>
      <c r="B88" s="122"/>
      <c r="C88" s="122"/>
      <c r="D88" s="169"/>
      <c r="E88" s="169"/>
      <c r="F88" s="320"/>
      <c r="G88" s="165"/>
      <c r="H88" s="165"/>
      <c r="J88" s="452"/>
      <c r="K88" s="453"/>
      <c r="L88" s="453"/>
      <c r="M88" s="453"/>
      <c r="N88" s="453"/>
      <c r="O88" s="453"/>
      <c r="P88" s="453"/>
      <c r="Q88" s="453"/>
      <c r="R88" s="453"/>
      <c r="S88" s="454"/>
    </row>
    <row r="89" spans="1:19" ht="16.5" customHeight="1" thickBot="1" x14ac:dyDescent="0.35">
      <c r="A89" s="226" t="s">
        <v>20</v>
      </c>
      <c r="B89" s="477" t="s">
        <v>173</v>
      </c>
      <c r="C89" s="478"/>
      <c r="D89" s="479" t="s">
        <v>52</v>
      </c>
      <c r="E89" s="480"/>
      <c r="F89" s="362" t="s">
        <v>44</v>
      </c>
      <c r="G89" s="360" t="s">
        <v>134</v>
      </c>
      <c r="H89" s="363" t="s">
        <v>135</v>
      </c>
    </row>
    <row r="90" spans="1:19" ht="15" customHeight="1" x14ac:dyDescent="0.25">
      <c r="A90" s="488" t="s">
        <v>79</v>
      </c>
      <c r="B90" s="489"/>
      <c r="C90" s="489"/>
      <c r="D90" s="489"/>
      <c r="E90" s="489"/>
      <c r="F90" s="489"/>
      <c r="G90" s="489"/>
      <c r="H90" s="490"/>
      <c r="J90" s="446" t="s">
        <v>200</v>
      </c>
      <c r="K90" s="447"/>
      <c r="L90" s="447"/>
      <c r="M90" s="447"/>
      <c r="N90" s="447"/>
      <c r="O90" s="447"/>
      <c r="P90" s="447"/>
      <c r="Q90" s="447"/>
      <c r="R90" s="447"/>
      <c r="S90" s="448"/>
    </row>
    <row r="91" spans="1:19" ht="15" customHeight="1" x14ac:dyDescent="0.25">
      <c r="A91" s="170"/>
      <c r="B91" s="483"/>
      <c r="C91" s="484"/>
      <c r="D91" s="481"/>
      <c r="E91" s="482"/>
      <c r="F91" s="366">
        <f>D91*B91</f>
        <v>0</v>
      </c>
      <c r="G91" s="171"/>
      <c r="H91" s="366">
        <f>F91-G91</f>
        <v>0</v>
      </c>
      <c r="J91" s="449"/>
      <c r="K91" s="450"/>
      <c r="L91" s="450"/>
      <c r="M91" s="450"/>
      <c r="N91" s="450"/>
      <c r="O91" s="450"/>
      <c r="P91" s="450"/>
      <c r="Q91" s="450"/>
      <c r="R91" s="450"/>
      <c r="S91" s="451"/>
    </row>
    <row r="92" spans="1:19" ht="15" customHeight="1" thickBot="1" x14ac:dyDescent="0.3">
      <c r="A92" s="170"/>
      <c r="B92" s="483"/>
      <c r="C92" s="484"/>
      <c r="D92" s="481"/>
      <c r="E92" s="482"/>
      <c r="F92" s="366">
        <f>D92*B92</f>
        <v>0</v>
      </c>
      <c r="G92" s="171"/>
      <c r="H92" s="366">
        <f t="shared" ref="H92:H94" si="19">F92-G92</f>
        <v>0</v>
      </c>
      <c r="J92" s="452"/>
      <c r="K92" s="453"/>
      <c r="L92" s="453"/>
      <c r="M92" s="453"/>
      <c r="N92" s="453"/>
      <c r="O92" s="453"/>
      <c r="P92" s="453"/>
      <c r="Q92" s="453"/>
      <c r="R92" s="453"/>
      <c r="S92" s="454"/>
    </row>
    <row r="93" spans="1:19" ht="15" customHeight="1" x14ac:dyDescent="0.25">
      <c r="A93" s="170"/>
      <c r="B93" s="483"/>
      <c r="C93" s="484"/>
      <c r="D93" s="481"/>
      <c r="E93" s="482"/>
      <c r="F93" s="366">
        <f>D93*B93</f>
        <v>0</v>
      </c>
      <c r="G93" s="171"/>
      <c r="H93" s="366">
        <f t="shared" si="19"/>
        <v>0</v>
      </c>
    </row>
    <row r="94" spans="1:19" ht="15" customHeight="1" x14ac:dyDescent="0.25">
      <c r="A94" s="170"/>
      <c r="B94" s="483"/>
      <c r="C94" s="484"/>
      <c r="D94" s="481"/>
      <c r="E94" s="482"/>
      <c r="F94" s="366">
        <f>D94*B94</f>
        <v>0</v>
      </c>
      <c r="G94" s="171"/>
      <c r="H94" s="366">
        <f t="shared" si="19"/>
        <v>0</v>
      </c>
    </row>
    <row r="95" spans="1:19" ht="15" customHeight="1" thickBot="1" x14ac:dyDescent="0.3">
      <c r="A95" s="44"/>
      <c r="B95" s="517"/>
      <c r="C95" s="517"/>
      <c r="D95" s="535" t="s">
        <v>61</v>
      </c>
      <c r="E95" s="536"/>
      <c r="F95" s="367">
        <f>SUM(F91:F94)</f>
        <v>0</v>
      </c>
      <c r="G95" s="367">
        <f t="shared" ref="G95:H95" si="20">SUM(G91:G94)</f>
        <v>0</v>
      </c>
      <c r="H95" s="367">
        <f t="shared" si="20"/>
        <v>0</v>
      </c>
    </row>
    <row r="96" spans="1:19" ht="15" customHeight="1" x14ac:dyDescent="0.25">
      <c r="A96" s="369" t="s">
        <v>22</v>
      </c>
      <c r="B96" s="531"/>
      <c r="C96" s="532"/>
      <c r="D96" s="533"/>
      <c r="E96" s="534"/>
      <c r="F96" s="368">
        <f t="shared" ref="F96:F102" si="21">D96*B96</f>
        <v>0</v>
      </c>
      <c r="G96" s="172"/>
      <c r="H96" s="368">
        <f>F96-G96</f>
        <v>0</v>
      </c>
    </row>
    <row r="97" spans="1:19" ht="15" customHeight="1" x14ac:dyDescent="0.25">
      <c r="A97" s="356" t="s">
        <v>164</v>
      </c>
      <c r="B97" s="483"/>
      <c r="C97" s="484"/>
      <c r="D97" s="510"/>
      <c r="E97" s="511"/>
      <c r="F97" s="366">
        <f t="shared" si="21"/>
        <v>0</v>
      </c>
      <c r="G97" s="171"/>
      <c r="H97" s="368">
        <f t="shared" ref="H97:H103" si="22">F97-G97</f>
        <v>0</v>
      </c>
    </row>
    <row r="98" spans="1:19" ht="15" customHeight="1" x14ac:dyDescent="0.25">
      <c r="A98" s="356" t="s">
        <v>23</v>
      </c>
      <c r="B98" s="483"/>
      <c r="C98" s="484"/>
      <c r="D98" s="510"/>
      <c r="E98" s="511"/>
      <c r="F98" s="366">
        <f t="shared" si="21"/>
        <v>0</v>
      </c>
      <c r="G98" s="171"/>
      <c r="H98" s="368">
        <f t="shared" si="22"/>
        <v>0</v>
      </c>
    </row>
    <row r="99" spans="1:19" ht="15" customHeight="1" x14ac:dyDescent="0.25">
      <c r="A99" s="370" t="s">
        <v>24</v>
      </c>
      <c r="B99" s="483"/>
      <c r="C99" s="484"/>
      <c r="D99" s="481"/>
      <c r="E99" s="482"/>
      <c r="F99" s="366">
        <f t="shared" si="21"/>
        <v>0</v>
      </c>
      <c r="G99" s="171"/>
      <c r="H99" s="368">
        <f t="shared" si="22"/>
        <v>0</v>
      </c>
    </row>
    <row r="100" spans="1:19" ht="15" customHeight="1" x14ac:dyDescent="0.25">
      <c r="A100" s="371" t="s">
        <v>25</v>
      </c>
      <c r="B100" s="483"/>
      <c r="C100" s="484"/>
      <c r="D100" s="510"/>
      <c r="E100" s="511"/>
      <c r="F100" s="366">
        <f t="shared" si="21"/>
        <v>0</v>
      </c>
      <c r="G100" s="171"/>
      <c r="H100" s="368">
        <f t="shared" si="22"/>
        <v>0</v>
      </c>
    </row>
    <row r="101" spans="1:19" ht="15" customHeight="1" x14ac:dyDescent="0.25">
      <c r="A101" s="356" t="s">
        <v>26</v>
      </c>
      <c r="B101" s="483"/>
      <c r="C101" s="484"/>
      <c r="D101" s="510"/>
      <c r="E101" s="511"/>
      <c r="F101" s="366">
        <f t="shared" si="21"/>
        <v>0</v>
      </c>
      <c r="G101" s="171"/>
      <c r="H101" s="368">
        <f t="shared" si="22"/>
        <v>0</v>
      </c>
    </row>
    <row r="102" spans="1:19" ht="15" customHeight="1" x14ac:dyDescent="0.25">
      <c r="A102" s="356" t="s">
        <v>199</v>
      </c>
      <c r="B102" s="483"/>
      <c r="C102" s="484"/>
      <c r="D102" s="510"/>
      <c r="E102" s="511"/>
      <c r="F102" s="366">
        <f t="shared" si="21"/>
        <v>0</v>
      </c>
      <c r="G102" s="171"/>
      <c r="H102" s="368">
        <f t="shared" si="22"/>
        <v>0</v>
      </c>
      <c r="J102" s="464"/>
      <c r="K102" s="464"/>
      <c r="L102" s="464"/>
      <c r="M102" s="464"/>
      <c r="N102" s="464"/>
      <c r="O102" s="464"/>
      <c r="P102" s="464"/>
      <c r="Q102" s="464"/>
      <c r="R102" s="464"/>
      <c r="S102" s="464"/>
    </row>
    <row r="103" spans="1:19" ht="15" customHeight="1" x14ac:dyDescent="0.25">
      <c r="A103" s="356" t="s">
        <v>187</v>
      </c>
      <c r="B103" s="512"/>
      <c r="C103" s="513"/>
      <c r="D103" s="510"/>
      <c r="E103" s="511"/>
      <c r="F103" s="366">
        <f>D103</f>
        <v>0</v>
      </c>
      <c r="G103" s="171"/>
      <c r="H103" s="368">
        <f t="shared" si="22"/>
        <v>0</v>
      </c>
      <c r="J103" s="464"/>
      <c r="K103" s="464"/>
      <c r="L103" s="464"/>
      <c r="M103" s="464"/>
      <c r="N103" s="464"/>
      <c r="O103" s="464"/>
      <c r="P103" s="464"/>
      <c r="Q103" s="464"/>
      <c r="R103" s="464"/>
      <c r="S103" s="464"/>
    </row>
    <row r="104" spans="1:19" ht="15" customHeight="1" x14ac:dyDescent="0.25">
      <c r="A104" s="160"/>
      <c r="B104" s="160"/>
      <c r="C104" s="160"/>
      <c r="D104" s="474" t="s">
        <v>39</v>
      </c>
      <c r="E104" s="474"/>
      <c r="F104" s="181">
        <f>SUM(F95:F103)</f>
        <v>0</v>
      </c>
      <c r="G104" s="181">
        <f>SUM(G95:G103)</f>
        <v>0</v>
      </c>
      <c r="H104" s="181">
        <f>SUM(H95:H103)</f>
        <v>0</v>
      </c>
      <c r="J104" s="464"/>
      <c r="K104" s="464"/>
      <c r="L104" s="464"/>
      <c r="M104" s="464"/>
      <c r="N104" s="464"/>
      <c r="O104" s="464"/>
      <c r="P104" s="464"/>
      <c r="Q104" s="464"/>
      <c r="R104" s="464"/>
      <c r="S104" s="464"/>
    </row>
    <row r="105" spans="1:19" ht="15" customHeight="1" x14ac:dyDescent="0.25">
      <c r="A105" s="508"/>
      <c r="B105" s="508"/>
      <c r="C105" s="508"/>
      <c r="D105" s="508"/>
      <c r="E105" s="508"/>
      <c r="F105" s="508"/>
      <c r="G105" s="173"/>
      <c r="H105" s="173"/>
    </row>
    <row r="106" spans="1:19" ht="15" customHeight="1" x14ac:dyDescent="0.3">
      <c r="A106" s="505" t="s">
        <v>27</v>
      </c>
      <c r="B106" s="506"/>
      <c r="C106" s="506"/>
      <c r="D106" s="506"/>
      <c r="E106" s="507"/>
      <c r="F106" s="372">
        <f>F66+F74+F79+F87+F104</f>
        <v>0</v>
      </c>
      <c r="G106" s="372">
        <f>G66+G74+G79+G87+G104</f>
        <v>0</v>
      </c>
      <c r="H106" s="372">
        <f>H66+H74+H79+H87+H104</f>
        <v>0</v>
      </c>
    </row>
    <row r="107" spans="1:19" ht="15" customHeight="1" x14ac:dyDescent="0.25">
      <c r="A107" s="174"/>
      <c r="B107" s="174"/>
      <c r="C107" s="174"/>
      <c r="D107" s="174"/>
      <c r="E107" s="174"/>
      <c r="F107" s="175"/>
      <c r="G107" s="175"/>
      <c r="H107" s="175"/>
    </row>
    <row r="108" spans="1:19" ht="23.1" customHeight="1" x14ac:dyDescent="0.3">
      <c r="A108" s="471" t="s">
        <v>28</v>
      </c>
      <c r="B108" s="472"/>
      <c r="C108" s="472"/>
      <c r="D108" s="472"/>
      <c r="E108" s="472"/>
      <c r="F108" s="472"/>
      <c r="G108" s="472"/>
      <c r="H108" s="473"/>
    </row>
    <row r="109" spans="1:19" ht="17.100000000000001" customHeight="1" thickBot="1" x14ac:dyDescent="0.35">
      <c r="A109" s="405"/>
      <c r="B109" s="228" t="s">
        <v>151</v>
      </c>
      <c r="C109" s="466" t="s">
        <v>152</v>
      </c>
      <c r="D109" s="466"/>
      <c r="E109" s="466"/>
      <c r="F109" s="362" t="s">
        <v>44</v>
      </c>
      <c r="G109" s="360" t="s">
        <v>134</v>
      </c>
      <c r="H109" s="363" t="s">
        <v>135</v>
      </c>
    </row>
    <row r="110" spans="1:19" ht="15" customHeight="1" x14ac:dyDescent="0.25">
      <c r="A110" s="100" t="s">
        <v>29</v>
      </c>
      <c r="B110" s="307">
        <v>0.49590000000000001</v>
      </c>
      <c r="C110" s="467" t="s">
        <v>153</v>
      </c>
      <c r="D110" s="467"/>
      <c r="E110" s="467"/>
      <c r="F110" s="373">
        <f>F66*B110</f>
        <v>0</v>
      </c>
      <c r="G110" s="373">
        <f>G66*B110</f>
        <v>0</v>
      </c>
      <c r="H110" s="373">
        <f>H66*B110</f>
        <v>0</v>
      </c>
      <c r="J110" s="446" t="s">
        <v>165</v>
      </c>
      <c r="K110" s="447"/>
      <c r="L110" s="447"/>
      <c r="M110" s="447"/>
      <c r="N110" s="447"/>
      <c r="O110" s="447"/>
      <c r="P110" s="447"/>
      <c r="Q110" s="447"/>
      <c r="R110" s="447"/>
      <c r="S110" s="448"/>
    </row>
    <row r="111" spans="1:19" ht="15" customHeight="1" x14ac:dyDescent="0.25">
      <c r="A111" s="2" t="s">
        <v>30</v>
      </c>
      <c r="B111" s="307">
        <v>0.30580000000000002</v>
      </c>
      <c r="C111" s="467" t="s">
        <v>153</v>
      </c>
      <c r="D111" s="467"/>
      <c r="E111" s="467"/>
      <c r="F111" s="374"/>
      <c r="G111" s="374"/>
      <c r="H111" s="374"/>
      <c r="J111" s="449"/>
      <c r="K111" s="450"/>
      <c r="L111" s="450"/>
      <c r="M111" s="450"/>
      <c r="N111" s="450"/>
      <c r="O111" s="450"/>
      <c r="P111" s="450"/>
      <c r="Q111" s="450"/>
      <c r="R111" s="450"/>
      <c r="S111" s="451"/>
    </row>
    <row r="112" spans="1:19" ht="15" customHeight="1" thickBot="1" x14ac:dyDescent="0.35">
      <c r="A112" s="176"/>
      <c r="B112" s="176"/>
      <c r="C112" s="176"/>
      <c r="D112" s="509" t="s">
        <v>40</v>
      </c>
      <c r="E112" s="509"/>
      <c r="F112" s="375">
        <f>SUM(F110:F111)</f>
        <v>0</v>
      </c>
      <c r="G112" s="375">
        <f>SUM(G110:G111)</f>
        <v>0</v>
      </c>
      <c r="H112" s="375">
        <f>SUM(H110:H111)</f>
        <v>0</v>
      </c>
      <c r="I112" s="110"/>
      <c r="J112" s="452"/>
      <c r="K112" s="453"/>
      <c r="L112" s="453"/>
      <c r="M112" s="453"/>
      <c r="N112" s="453"/>
      <c r="O112" s="453"/>
      <c r="P112" s="453"/>
      <c r="Q112" s="453"/>
      <c r="R112" s="453"/>
      <c r="S112" s="454"/>
    </row>
    <row r="113" spans="1:8" ht="15" customHeight="1" x14ac:dyDescent="0.25">
      <c r="A113" s="177"/>
      <c r="B113" s="177"/>
      <c r="C113" s="177"/>
      <c r="D113" s="177"/>
      <c r="E113" s="177"/>
      <c r="F113" s="178"/>
      <c r="G113" s="178"/>
      <c r="H113" s="178"/>
    </row>
    <row r="114" spans="1:8" ht="15" customHeight="1" x14ac:dyDescent="0.3">
      <c r="A114" s="505" t="s">
        <v>41</v>
      </c>
      <c r="B114" s="506"/>
      <c r="C114" s="506"/>
      <c r="D114" s="506"/>
      <c r="E114" s="507"/>
      <c r="F114" s="372">
        <f>F106+F112</f>
        <v>0</v>
      </c>
      <c r="G114" s="372">
        <f>G106+G112</f>
        <v>0</v>
      </c>
      <c r="H114" s="372">
        <f>H106+H112</f>
        <v>0</v>
      </c>
    </row>
    <row r="115" spans="1:8" ht="15" customHeight="1" x14ac:dyDescent="0.25"/>
    <row r="116" spans="1:8" ht="15" customHeight="1" thickBot="1" x14ac:dyDescent="0.3">
      <c r="A116" s="148"/>
      <c r="B116" s="148"/>
      <c r="C116" s="148"/>
      <c r="D116" s="148"/>
      <c r="E116" s="148"/>
      <c r="G116" s="376"/>
    </row>
    <row r="117" spans="1:8" ht="30.6" thickBot="1" x14ac:dyDescent="0.3">
      <c r="A117" s="425"/>
      <c r="B117" s="426" t="s">
        <v>149</v>
      </c>
      <c r="C117" s="428" t="s">
        <v>134</v>
      </c>
      <c r="D117" s="427" t="s">
        <v>135</v>
      </c>
      <c r="E117" s="148"/>
    </row>
    <row r="118" spans="1:8" ht="17.399999999999999" x14ac:dyDescent="0.3">
      <c r="A118" s="412" t="s">
        <v>126</v>
      </c>
      <c r="B118" s="413">
        <f>C118+D118</f>
        <v>0</v>
      </c>
      <c r="C118" s="414">
        <f>G114</f>
        <v>0</v>
      </c>
      <c r="D118" s="415">
        <f>H114</f>
        <v>0</v>
      </c>
      <c r="E118" s="148"/>
    </row>
    <row r="119" spans="1:8" ht="18" thickBot="1" x14ac:dyDescent="0.35">
      <c r="A119" s="416" t="s">
        <v>148</v>
      </c>
      <c r="B119" s="417" t="e">
        <f>C119+D119</f>
        <v>#DIV/0!</v>
      </c>
      <c r="C119" s="418" t="e">
        <f>C118/B118</f>
        <v>#DIV/0!</v>
      </c>
      <c r="D119" s="419" t="e">
        <f>D118/B118</f>
        <v>#DIV/0!</v>
      </c>
      <c r="E119" s="148"/>
    </row>
    <row r="120" spans="1:8" x14ac:dyDescent="0.25">
      <c r="A120" s="148"/>
      <c r="B120" s="148"/>
      <c r="C120" s="148"/>
      <c r="D120" s="148"/>
      <c r="E120" s="148"/>
    </row>
    <row r="121" spans="1:8" x14ac:dyDescent="0.25">
      <c r="A121" s="148"/>
      <c r="B121" s="148"/>
      <c r="C121" s="148"/>
      <c r="D121" s="148"/>
      <c r="E121" s="148"/>
    </row>
    <row r="122" spans="1:8" x14ac:dyDescent="0.25">
      <c r="A122" s="148"/>
      <c r="B122" s="148"/>
      <c r="C122" s="148"/>
      <c r="D122" s="148"/>
      <c r="E122" s="148"/>
    </row>
    <row r="123" spans="1:8" x14ac:dyDescent="0.25">
      <c r="A123" s="148"/>
      <c r="B123" s="148"/>
      <c r="C123" s="148"/>
      <c r="D123" s="148"/>
      <c r="E123" s="148"/>
    </row>
  </sheetData>
  <sheetProtection algorithmName="SHA-512" hashValue="D5R9IGZG3oFCuJMDI3k1DKTn/S4o6r4UXKYFDzsxZuL0WGjEAuz3FdMENvxj6HoaGxT0j0uc5hF8zaA1kex1sQ==" saltValue="XtOAWFS0wREQ55P5O4YdkQ==" spinCount="100000" sheet="1" selectLockedCells="1"/>
  <mergeCells count="106">
    <mergeCell ref="B96:C96"/>
    <mergeCell ref="A64:E64"/>
    <mergeCell ref="D87:E87"/>
    <mergeCell ref="B92:C92"/>
    <mergeCell ref="D92:E92"/>
    <mergeCell ref="B93:C93"/>
    <mergeCell ref="A69:E69"/>
    <mergeCell ref="D86:E86"/>
    <mergeCell ref="A62:E62"/>
    <mergeCell ref="B91:C91"/>
    <mergeCell ref="A71:E71"/>
    <mergeCell ref="A72:E72"/>
    <mergeCell ref="B86:C86"/>
    <mergeCell ref="D96:E96"/>
    <mergeCell ref="D95:E95"/>
    <mergeCell ref="B94:C94"/>
    <mergeCell ref="D94:E94"/>
    <mergeCell ref="B83:C83"/>
    <mergeCell ref="D83:E83"/>
    <mergeCell ref="T6:AB18"/>
    <mergeCell ref="A61:E61"/>
    <mergeCell ref="A57:E57"/>
    <mergeCell ref="A59:E59"/>
    <mergeCell ref="D65:E65"/>
    <mergeCell ref="B84:C84"/>
    <mergeCell ref="D84:E84"/>
    <mergeCell ref="A63:E63"/>
    <mergeCell ref="D74:E74"/>
    <mergeCell ref="D79:E79"/>
    <mergeCell ref="B82:C82"/>
    <mergeCell ref="D82:E82"/>
    <mergeCell ref="A76:E76"/>
    <mergeCell ref="A77:E77"/>
    <mergeCell ref="A78:E78"/>
    <mergeCell ref="B81:C81"/>
    <mergeCell ref="D81:E81"/>
    <mergeCell ref="D66:E66"/>
    <mergeCell ref="A73:E73"/>
    <mergeCell ref="A68:E68"/>
    <mergeCell ref="J81:S88"/>
    <mergeCell ref="M39:U41"/>
    <mergeCell ref="A53:H53"/>
    <mergeCell ref="J17:S32"/>
    <mergeCell ref="A114:E114"/>
    <mergeCell ref="A105:F105"/>
    <mergeCell ref="A106:E106"/>
    <mergeCell ref="D112:E112"/>
    <mergeCell ref="D104:E104"/>
    <mergeCell ref="D14:E14"/>
    <mergeCell ref="D102:E102"/>
    <mergeCell ref="D103:E103"/>
    <mergeCell ref="B97:C97"/>
    <mergeCell ref="D97:E97"/>
    <mergeCell ref="B98:C98"/>
    <mergeCell ref="D98:E98"/>
    <mergeCell ref="B99:C99"/>
    <mergeCell ref="D99:E99"/>
    <mergeCell ref="B103:C103"/>
    <mergeCell ref="B100:C100"/>
    <mergeCell ref="D100:E100"/>
    <mergeCell ref="B101:C101"/>
    <mergeCell ref="D101:E101"/>
    <mergeCell ref="B102:C102"/>
    <mergeCell ref="A70:E70"/>
    <mergeCell ref="B95:C95"/>
    <mergeCell ref="D34:E34"/>
    <mergeCell ref="D91:E91"/>
    <mergeCell ref="A90:H90"/>
    <mergeCell ref="B3:D3"/>
    <mergeCell ref="B4:D4"/>
    <mergeCell ref="A55:E55"/>
    <mergeCell ref="A56:E56"/>
    <mergeCell ref="A22:C22"/>
    <mergeCell ref="D40:E40"/>
    <mergeCell ref="D42:E42"/>
    <mergeCell ref="D28:E28"/>
    <mergeCell ref="A24:H24"/>
    <mergeCell ref="A30:H30"/>
    <mergeCell ref="A36:H36"/>
    <mergeCell ref="A18:H18"/>
    <mergeCell ref="A60:E60"/>
    <mergeCell ref="A58:E58"/>
    <mergeCell ref="J45:S50"/>
    <mergeCell ref="J69:S74"/>
    <mergeCell ref="J5:S14"/>
    <mergeCell ref="J2:S4"/>
    <mergeCell ref="J102:S104"/>
    <mergeCell ref="J110:S112"/>
    <mergeCell ref="A54:E54"/>
    <mergeCell ref="C109:E109"/>
    <mergeCell ref="C110:E110"/>
    <mergeCell ref="C111:E111"/>
    <mergeCell ref="A7:H7"/>
    <mergeCell ref="A16:H16"/>
    <mergeCell ref="A44:H44"/>
    <mergeCell ref="A108:H108"/>
    <mergeCell ref="D51:E51"/>
    <mergeCell ref="D22:E22"/>
    <mergeCell ref="J90:S92"/>
    <mergeCell ref="J54:S60"/>
    <mergeCell ref="B89:C89"/>
    <mergeCell ref="D89:E89"/>
    <mergeCell ref="D93:E93"/>
    <mergeCell ref="B85:C85"/>
    <mergeCell ref="D85:E85"/>
    <mergeCell ref="A1:H2"/>
  </mergeCells>
  <pageMargins left="0.7" right="0.7" top="0.75" bottom="0.75" header="0.3" footer="0.3"/>
  <pageSetup scale="34" fitToHeight="0" orientation="portrait" r:id="rId1"/>
  <rowBreaks count="2" manualBreakCount="2">
    <brk id="45" max="16383" man="1"/>
    <brk id="77" max="16383" man="1"/>
  </rowBreaks>
  <ignoredErrors>
    <ignoredError sqref="F95 H9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2"/>
  <sheetViews>
    <sheetView showGridLines="0" zoomScaleNormal="100" workbookViewId="0">
      <pane ySplit="4" topLeftCell="A5" activePane="bottomLeft" state="frozen"/>
      <selection pane="bottomLeft" activeCell="B9" sqref="B9"/>
    </sheetView>
  </sheetViews>
  <sheetFormatPr defaultColWidth="9.109375" defaultRowHeight="12" x14ac:dyDescent="0.25"/>
  <cols>
    <col min="1" max="1" width="49.88671875" style="1" bestFit="1" customWidth="1"/>
    <col min="2" max="2" width="17.33203125" style="1" bestFit="1" customWidth="1"/>
    <col min="3" max="5" width="15.6640625" style="1" customWidth="1"/>
    <col min="6" max="8" width="21.33203125" style="39" bestFit="1" customWidth="1"/>
    <col min="9" max="9" width="10.6640625" style="1" customWidth="1"/>
    <col min="10" max="11" width="9.109375" style="1"/>
    <col min="12" max="12" width="10.109375" style="1" bestFit="1" customWidth="1"/>
    <col min="13" max="13" width="9.109375" style="1"/>
    <col min="14" max="14" width="9.33203125" style="1" customWidth="1"/>
    <col min="15" max="15" width="9.109375" style="1" customWidth="1"/>
    <col min="16" max="16384" width="9.109375" style="1"/>
  </cols>
  <sheetData>
    <row r="1" spans="1:18" ht="14.25" customHeight="1" x14ac:dyDescent="0.3">
      <c r="A1" s="479" t="s">
        <v>156</v>
      </c>
      <c r="B1" s="539"/>
      <c r="C1" s="539"/>
      <c r="D1" s="539"/>
      <c r="E1" s="539"/>
      <c r="F1" s="539"/>
      <c r="G1" s="539"/>
      <c r="H1" s="480"/>
      <c r="I1" s="57"/>
      <c r="J1" s="57"/>
      <c r="K1" s="57"/>
      <c r="L1" s="57"/>
    </row>
    <row r="2" spans="1:18" ht="30.75" customHeight="1" x14ac:dyDescent="0.35">
      <c r="A2" s="540"/>
      <c r="B2" s="541"/>
      <c r="C2" s="541"/>
      <c r="D2" s="541"/>
      <c r="E2" s="541"/>
      <c r="F2" s="541"/>
      <c r="G2" s="541"/>
      <c r="H2" s="542"/>
      <c r="I2" s="57"/>
      <c r="J2" s="57"/>
      <c r="K2" s="57"/>
      <c r="L2" s="57"/>
      <c r="M2" s="3"/>
    </row>
    <row r="3" spans="1:18" ht="15" customHeight="1" x14ac:dyDescent="0.3">
      <c r="A3" s="230" t="s">
        <v>177</v>
      </c>
      <c r="B3" s="537">
        <f>'Year 1'!B4:F4+1</f>
        <v>365</v>
      </c>
      <c r="C3" s="538"/>
      <c r="D3" s="538"/>
      <c r="E3" s="403" t="s">
        <v>124</v>
      </c>
      <c r="F3" s="404" t="s">
        <v>120</v>
      </c>
      <c r="G3" s="82"/>
      <c r="H3" s="82"/>
      <c r="I3" s="58"/>
      <c r="J3" s="58"/>
      <c r="K3" s="58"/>
      <c r="L3" s="66"/>
    </row>
    <row r="4" spans="1:18" ht="15" customHeight="1" x14ac:dyDescent="0.3">
      <c r="A4" s="229" t="s">
        <v>178</v>
      </c>
      <c r="B4" s="493">
        <f>B3+364</f>
        <v>729</v>
      </c>
      <c r="C4" s="494"/>
      <c r="D4" s="545"/>
      <c r="E4" s="64">
        <f>F114</f>
        <v>0</v>
      </c>
      <c r="F4" s="84">
        <f>ROUND('Project Totals'!O65,0)</f>
        <v>0</v>
      </c>
      <c r="G4" s="83"/>
      <c r="H4" s="83"/>
      <c r="I4" s="58"/>
      <c r="J4" s="58"/>
      <c r="K4" s="58"/>
      <c r="L4" s="58"/>
    </row>
    <row r="5" spans="1:18" ht="15" customHeight="1" x14ac:dyDescent="0.25">
      <c r="A5" s="543" t="s">
        <v>203</v>
      </c>
      <c r="B5" s="544"/>
      <c r="C5" s="544"/>
      <c r="D5" s="544"/>
      <c r="E5" s="544"/>
      <c r="F5" s="544"/>
      <c r="G5" s="544"/>
      <c r="H5" s="544"/>
    </row>
    <row r="6" spans="1:18" ht="15" customHeight="1" x14ac:dyDescent="0.25">
      <c r="A6" s="544"/>
      <c r="B6" s="544"/>
      <c r="C6" s="544"/>
      <c r="D6" s="544"/>
      <c r="E6" s="544"/>
      <c r="F6" s="544"/>
      <c r="G6" s="544"/>
      <c r="H6" s="544"/>
    </row>
    <row r="7" spans="1:18" ht="17.100000000000001" customHeight="1" x14ac:dyDescent="0.25">
      <c r="A7" s="468" t="s">
        <v>7</v>
      </c>
      <c r="B7" s="469"/>
      <c r="C7" s="469"/>
      <c r="D7" s="469"/>
      <c r="E7" s="469"/>
      <c r="F7" s="469"/>
      <c r="G7" s="469"/>
      <c r="H7" s="470"/>
      <c r="J7" s="464"/>
      <c r="K7" s="464"/>
      <c r="L7" s="464"/>
      <c r="M7" s="464"/>
      <c r="N7" s="464"/>
      <c r="O7" s="464"/>
      <c r="P7" s="464"/>
      <c r="Q7" s="464"/>
      <c r="R7" s="464"/>
    </row>
    <row r="8" spans="1:18" ht="34.200000000000003" x14ac:dyDescent="0.25">
      <c r="A8" s="234" t="s">
        <v>50</v>
      </c>
      <c r="B8" s="235" t="s">
        <v>80</v>
      </c>
      <c r="C8" s="235" t="s">
        <v>42</v>
      </c>
      <c r="D8" s="235" t="s">
        <v>192</v>
      </c>
      <c r="E8" s="236" t="s">
        <v>81</v>
      </c>
      <c r="F8" s="101" t="s">
        <v>57</v>
      </c>
      <c r="G8" s="360" t="s">
        <v>134</v>
      </c>
      <c r="H8" s="227" t="s">
        <v>135</v>
      </c>
      <c r="I8" s="1" t="s">
        <v>95</v>
      </c>
      <c r="J8" s="464"/>
      <c r="K8" s="464"/>
      <c r="L8" s="464"/>
      <c r="M8" s="464"/>
      <c r="N8" s="464"/>
      <c r="O8" s="464"/>
      <c r="P8" s="464"/>
      <c r="Q8" s="464"/>
      <c r="R8" s="464"/>
    </row>
    <row r="9" spans="1:18" ht="15" customHeight="1" x14ac:dyDescent="0.25">
      <c r="A9" s="56" t="str">
        <f>'Year 1'!A9</f>
        <v>PI</v>
      </c>
      <c r="B9" s="118">
        <v>0</v>
      </c>
      <c r="C9" s="118">
        <v>0</v>
      </c>
      <c r="D9" s="118">
        <v>0</v>
      </c>
      <c r="E9" s="377">
        <f>'Year 1'!E9*1.03</f>
        <v>0</v>
      </c>
      <c r="F9" s="180">
        <f>(D9*22*I9)+(E9/9*C9)+(E9/12*B9)</f>
        <v>0</v>
      </c>
      <c r="G9" s="119"/>
      <c r="H9" s="40">
        <f>ROUND(F9-G9,0)</f>
        <v>0</v>
      </c>
      <c r="I9" s="62">
        <f>E9/195</f>
        <v>0</v>
      </c>
      <c r="J9" s="464"/>
      <c r="K9" s="464"/>
      <c r="L9" s="464"/>
      <c r="M9" s="464"/>
      <c r="N9" s="464"/>
      <c r="O9" s="464"/>
      <c r="P9" s="464"/>
      <c r="Q9" s="464"/>
      <c r="R9" s="464"/>
    </row>
    <row r="10" spans="1:18" ht="15" customHeight="1" x14ac:dyDescent="0.25">
      <c r="A10" s="56" t="str">
        <f>'Year 1'!A10</f>
        <v>Co-PI</v>
      </c>
      <c r="B10" s="118">
        <v>0</v>
      </c>
      <c r="C10" s="118">
        <v>0</v>
      </c>
      <c r="D10" s="118">
        <v>0</v>
      </c>
      <c r="E10" s="377">
        <f>'Year 1'!E10*1.03</f>
        <v>0</v>
      </c>
      <c r="F10" s="180">
        <f>(D10*22*I10)+(E10/9*C10)+(E10/12*B10)</f>
        <v>0</v>
      </c>
      <c r="G10" s="119"/>
      <c r="H10" s="40">
        <f t="shared" ref="H10:H13" si="0">ROUND(F10-G10,0)</f>
        <v>0</v>
      </c>
      <c r="I10" s="62">
        <f t="shared" ref="I10:I13" si="1">E10/195</f>
        <v>0</v>
      </c>
      <c r="J10" s="464"/>
      <c r="K10" s="464"/>
      <c r="L10" s="464"/>
      <c r="M10" s="464"/>
      <c r="N10" s="464"/>
      <c r="O10" s="464"/>
      <c r="P10" s="464"/>
      <c r="Q10" s="464"/>
      <c r="R10" s="464"/>
    </row>
    <row r="11" spans="1:18" ht="15" customHeight="1" x14ac:dyDescent="0.25">
      <c r="A11" s="56" t="str">
        <f>'Year 1'!A11</f>
        <v>Co-PI</v>
      </c>
      <c r="B11" s="118">
        <v>0</v>
      </c>
      <c r="C11" s="118">
        <v>0</v>
      </c>
      <c r="D11" s="118">
        <v>0</v>
      </c>
      <c r="E11" s="377">
        <f>'Year 1'!E11*1.03</f>
        <v>0</v>
      </c>
      <c r="F11" s="180">
        <f>(D11*22*I11)+(E11/9*C11)+(E11/12*B11)</f>
        <v>0</v>
      </c>
      <c r="G11" s="119"/>
      <c r="H11" s="40">
        <f t="shared" si="0"/>
        <v>0</v>
      </c>
      <c r="I11" s="62">
        <f t="shared" si="1"/>
        <v>0</v>
      </c>
      <c r="J11" s="464"/>
      <c r="K11" s="464"/>
      <c r="L11" s="464"/>
      <c r="M11" s="464"/>
      <c r="N11" s="464"/>
      <c r="O11" s="464"/>
      <c r="P11" s="464"/>
      <c r="Q11" s="464"/>
      <c r="R11" s="464"/>
    </row>
    <row r="12" spans="1:18" ht="15" customHeight="1" x14ac:dyDescent="0.25">
      <c r="A12" s="56" t="str">
        <f>'Year 1'!A12</f>
        <v>Co-PI</v>
      </c>
      <c r="B12" s="118">
        <v>0</v>
      </c>
      <c r="C12" s="118">
        <v>0</v>
      </c>
      <c r="D12" s="118">
        <v>0</v>
      </c>
      <c r="E12" s="377">
        <f>'Year 1'!E12*1.03</f>
        <v>0</v>
      </c>
      <c r="F12" s="180">
        <f>(D12*22*I12)+(E12/9*C12)+(E12/12*B12)</f>
        <v>0</v>
      </c>
      <c r="G12" s="119"/>
      <c r="H12" s="40">
        <f t="shared" si="0"/>
        <v>0</v>
      </c>
      <c r="I12" s="62">
        <f t="shared" si="1"/>
        <v>0</v>
      </c>
      <c r="J12" s="464"/>
      <c r="K12" s="464"/>
      <c r="L12" s="464"/>
      <c r="M12" s="464"/>
      <c r="N12" s="464"/>
      <c r="O12" s="464"/>
      <c r="P12" s="464"/>
      <c r="Q12" s="464"/>
      <c r="R12" s="464"/>
    </row>
    <row r="13" spans="1:18" ht="15" customHeight="1" x14ac:dyDescent="0.25">
      <c r="A13" s="56" t="str">
        <f>'Year 1'!A13</f>
        <v>Co-PI</v>
      </c>
      <c r="B13" s="118">
        <v>0</v>
      </c>
      <c r="C13" s="118">
        <v>0</v>
      </c>
      <c r="D13" s="118">
        <v>0</v>
      </c>
      <c r="E13" s="377">
        <f>'Year 1'!E13*1.03</f>
        <v>0</v>
      </c>
      <c r="F13" s="180">
        <f>(D13*22*I13)+(E13/9*C13)+(E13/12*B13)</f>
        <v>0</v>
      </c>
      <c r="G13" s="119"/>
      <c r="H13" s="40">
        <f t="shared" si="0"/>
        <v>0</v>
      </c>
      <c r="I13" s="62">
        <f t="shared" si="1"/>
        <v>0</v>
      </c>
      <c r="J13" s="464"/>
      <c r="K13" s="464"/>
      <c r="L13" s="464"/>
      <c r="M13" s="464"/>
      <c r="N13" s="464"/>
      <c r="O13" s="464"/>
      <c r="P13" s="464"/>
      <c r="Q13" s="464"/>
      <c r="R13" s="464"/>
    </row>
    <row r="14" spans="1:18" ht="15" customHeight="1" x14ac:dyDescent="0.25">
      <c r="A14" s="22"/>
      <c r="B14" s="23"/>
      <c r="C14" s="23"/>
      <c r="D14" s="474" t="s">
        <v>45</v>
      </c>
      <c r="E14" s="474"/>
      <c r="F14" s="95">
        <f>SUM(F9:F13)</f>
        <v>0</v>
      </c>
      <c r="G14" s="95">
        <f>SUM(G9:G13)</f>
        <v>0</v>
      </c>
      <c r="H14" s="95">
        <f>SUM(H9:H13)</f>
        <v>0</v>
      </c>
      <c r="J14" s="464"/>
      <c r="K14" s="464"/>
      <c r="L14" s="464"/>
      <c r="M14" s="464"/>
      <c r="N14" s="464"/>
      <c r="O14" s="464"/>
      <c r="P14" s="464"/>
      <c r="Q14" s="464"/>
      <c r="R14" s="464"/>
    </row>
    <row r="15" spans="1:18" ht="15" customHeight="1" x14ac:dyDescent="0.25">
      <c r="A15" s="5"/>
      <c r="B15" s="6"/>
      <c r="C15" s="6"/>
      <c r="D15" s="7"/>
      <c r="E15" s="7"/>
      <c r="F15" s="27"/>
      <c r="G15" s="27"/>
      <c r="H15" s="27"/>
      <c r="J15" s="54"/>
      <c r="K15" s="54"/>
      <c r="L15" s="54"/>
      <c r="M15" s="54"/>
      <c r="N15" s="54"/>
      <c r="O15" s="54"/>
      <c r="P15" s="54"/>
      <c r="Q15" s="54"/>
      <c r="R15" s="54"/>
    </row>
    <row r="16" spans="1:18" ht="17.100000000000001" customHeight="1" x14ac:dyDescent="0.25">
      <c r="A16" s="468" t="s">
        <v>33</v>
      </c>
      <c r="B16" s="469"/>
      <c r="C16" s="469"/>
      <c r="D16" s="469"/>
      <c r="E16" s="469"/>
      <c r="F16" s="469"/>
      <c r="G16" s="469"/>
      <c r="H16" s="470"/>
      <c r="J16" s="54"/>
      <c r="K16" s="54"/>
      <c r="L16" s="54"/>
      <c r="M16" s="54"/>
      <c r="N16" s="54"/>
      <c r="O16" s="54"/>
      <c r="P16" s="54"/>
      <c r="Q16" s="54"/>
      <c r="R16" s="54"/>
    </row>
    <row r="17" spans="1:21" ht="15" customHeight="1" x14ac:dyDescent="0.25">
      <c r="A17" s="231" t="s">
        <v>46</v>
      </c>
      <c r="B17" s="232" t="s">
        <v>47</v>
      </c>
      <c r="C17" s="232" t="s">
        <v>193</v>
      </c>
      <c r="D17" s="232" t="s">
        <v>196</v>
      </c>
      <c r="E17" s="233" t="s">
        <v>55</v>
      </c>
      <c r="F17" s="101" t="s">
        <v>57</v>
      </c>
      <c r="G17" s="360" t="s">
        <v>134</v>
      </c>
      <c r="H17" s="227" t="s">
        <v>135</v>
      </c>
      <c r="J17" s="54"/>
      <c r="K17" s="54"/>
      <c r="L17" s="54"/>
      <c r="M17" s="54"/>
      <c r="N17" s="54"/>
      <c r="O17" s="54"/>
      <c r="P17" s="54"/>
      <c r="Q17" s="54"/>
      <c r="R17" s="54"/>
    </row>
    <row r="18" spans="1:21" ht="15" customHeight="1" x14ac:dyDescent="0.25">
      <c r="A18" s="502" t="s">
        <v>72</v>
      </c>
      <c r="B18" s="503"/>
      <c r="C18" s="503"/>
      <c r="D18" s="503"/>
      <c r="E18" s="503"/>
      <c r="F18" s="503"/>
      <c r="G18" s="503"/>
      <c r="H18" s="504"/>
      <c r="J18" s="54"/>
      <c r="K18" s="54"/>
      <c r="L18" s="54"/>
      <c r="M18" s="54"/>
      <c r="N18" s="54"/>
      <c r="O18" s="54"/>
      <c r="P18" s="54"/>
      <c r="Q18" s="54"/>
      <c r="R18" s="54"/>
    </row>
    <row r="19" spans="1:21" ht="15" customHeight="1" x14ac:dyDescent="0.25">
      <c r="A19" s="24" t="s">
        <v>53</v>
      </c>
      <c r="B19" s="126"/>
      <c r="C19" s="398">
        <v>15</v>
      </c>
      <c r="D19" s="94">
        <f>'Year 1'!D19</f>
        <v>20</v>
      </c>
      <c r="E19" s="78">
        <f>'Year 1'!E19</f>
        <v>33.33</v>
      </c>
      <c r="F19" s="41">
        <f>SUM(C19*D19*E19)*B19</f>
        <v>0</v>
      </c>
      <c r="G19" s="129"/>
      <c r="H19" s="41">
        <f>F19-G19</f>
        <v>0</v>
      </c>
      <c r="I19" s="68"/>
      <c r="J19" s="54"/>
      <c r="K19" s="54"/>
      <c r="L19" s="54"/>
      <c r="M19" s="54"/>
      <c r="N19" s="54"/>
      <c r="O19" s="54"/>
      <c r="P19" s="54"/>
      <c r="Q19" s="54"/>
      <c r="R19" s="54"/>
      <c r="S19" s="54"/>
      <c r="T19" s="54"/>
      <c r="U19" s="54"/>
    </row>
    <row r="20" spans="1:21" ht="15" customHeight="1" x14ac:dyDescent="0.25">
      <c r="A20" s="24" t="s">
        <v>54</v>
      </c>
      <c r="B20" s="126"/>
      <c r="C20" s="398">
        <v>15</v>
      </c>
      <c r="D20" s="94">
        <f>'Year 1'!D20</f>
        <v>20</v>
      </c>
      <c r="E20" s="78">
        <f>'Year 1'!E20</f>
        <v>33.33</v>
      </c>
      <c r="F20" s="41">
        <f t="shared" ref="F20:F21" si="2">SUM(C20*D20*E20)*B20</f>
        <v>0</v>
      </c>
      <c r="G20" s="129"/>
      <c r="H20" s="41">
        <f t="shared" ref="H20:H21" si="3">F20-G20</f>
        <v>0</v>
      </c>
      <c r="I20" s="68"/>
      <c r="J20" s="54"/>
      <c r="K20" s="54"/>
      <c r="L20" s="54"/>
      <c r="M20" s="54"/>
      <c r="N20" s="54"/>
      <c r="O20" s="54"/>
      <c r="P20" s="54"/>
      <c r="Q20" s="54"/>
      <c r="R20" s="54"/>
      <c r="S20" s="54"/>
      <c r="T20" s="54"/>
      <c r="U20" s="54"/>
    </row>
    <row r="21" spans="1:21" ht="15" customHeight="1" x14ac:dyDescent="0.25">
      <c r="A21" s="24" t="s">
        <v>48</v>
      </c>
      <c r="B21" s="126"/>
      <c r="C21" s="398">
        <v>14</v>
      </c>
      <c r="D21" s="94">
        <f>'Year 1'!D21</f>
        <v>20</v>
      </c>
      <c r="E21" s="78">
        <f>'Year 1'!E21</f>
        <v>33.33</v>
      </c>
      <c r="F21" s="41">
        <f t="shared" si="2"/>
        <v>0</v>
      </c>
      <c r="G21" s="129"/>
      <c r="H21" s="41">
        <f t="shared" si="3"/>
        <v>0</v>
      </c>
      <c r="I21" s="68"/>
      <c r="J21" s="54"/>
      <c r="K21" s="54"/>
      <c r="L21" s="54"/>
      <c r="M21" s="54"/>
      <c r="N21" s="54"/>
      <c r="O21" s="54"/>
      <c r="P21" s="54"/>
      <c r="Q21" s="54"/>
      <c r="R21" s="54"/>
      <c r="S21" s="54"/>
      <c r="T21" s="54"/>
      <c r="U21" s="54"/>
    </row>
    <row r="22" spans="1:21" ht="15" customHeight="1" x14ac:dyDescent="0.25">
      <c r="A22" s="548"/>
      <c r="B22" s="548"/>
      <c r="C22" s="548"/>
      <c r="D22" s="475" t="s">
        <v>74</v>
      </c>
      <c r="E22" s="476"/>
      <c r="F22" s="79">
        <f>SUM(F19:F21)</f>
        <v>0</v>
      </c>
      <c r="G22" s="79">
        <f>SUM(G19:G21)</f>
        <v>0</v>
      </c>
      <c r="H22" s="79">
        <f>SUM(H19:H21)</f>
        <v>0</v>
      </c>
      <c r="I22" s="68"/>
      <c r="J22" s="54"/>
      <c r="K22" s="54"/>
      <c r="L22" s="54"/>
      <c r="M22" s="54"/>
      <c r="N22" s="54"/>
      <c r="O22" s="54"/>
      <c r="P22" s="54"/>
      <c r="Q22" s="54"/>
      <c r="R22" s="54"/>
      <c r="S22" s="54"/>
      <c r="T22" s="54"/>
      <c r="U22" s="54"/>
    </row>
    <row r="23" spans="1:21" ht="15" customHeight="1" x14ac:dyDescent="0.25">
      <c r="A23" s="46"/>
      <c r="B23" s="47"/>
      <c r="C23" s="17"/>
      <c r="D23" s="48"/>
      <c r="E23" s="48"/>
      <c r="F23" s="49"/>
      <c r="G23" s="49"/>
      <c r="H23" s="49"/>
      <c r="J23" s="54"/>
      <c r="K23" s="54"/>
      <c r="L23" s="54"/>
      <c r="M23" s="54"/>
      <c r="N23" s="54"/>
      <c r="O23" s="54"/>
      <c r="P23" s="54"/>
      <c r="Q23" s="54"/>
      <c r="R23" s="54"/>
      <c r="S23" s="54"/>
      <c r="T23" s="54"/>
      <c r="U23" s="54"/>
    </row>
    <row r="24" spans="1:21" ht="15" customHeight="1" x14ac:dyDescent="0.25">
      <c r="A24" s="502" t="s">
        <v>73</v>
      </c>
      <c r="B24" s="503"/>
      <c r="C24" s="503"/>
      <c r="D24" s="503"/>
      <c r="E24" s="503"/>
      <c r="F24" s="503"/>
      <c r="G24" s="503"/>
      <c r="H24" s="504"/>
      <c r="J24" s="54"/>
      <c r="K24" s="54"/>
      <c r="L24" s="54"/>
      <c r="M24" s="54"/>
      <c r="N24" s="54"/>
      <c r="O24" s="54"/>
      <c r="P24" s="54"/>
      <c r="Q24" s="54"/>
      <c r="R24" s="54"/>
      <c r="S24" s="54"/>
      <c r="T24" s="54"/>
      <c r="U24" s="54"/>
    </row>
    <row r="25" spans="1:21" ht="15" customHeight="1" x14ac:dyDescent="0.25">
      <c r="A25" s="24" t="s">
        <v>53</v>
      </c>
      <c r="B25" s="136"/>
      <c r="C25" s="398">
        <v>15</v>
      </c>
      <c r="D25" s="94">
        <f>'Year 1'!D25</f>
        <v>20</v>
      </c>
      <c r="E25" s="78">
        <f>'Year 1'!E25</f>
        <v>21.67</v>
      </c>
      <c r="F25" s="41">
        <f>SUM(C25*D25*E25)*B25</f>
        <v>0</v>
      </c>
      <c r="G25" s="129"/>
      <c r="H25" s="41">
        <f>F25-G25</f>
        <v>0</v>
      </c>
      <c r="I25" s="68"/>
      <c r="J25" s="54"/>
      <c r="K25" s="54"/>
      <c r="L25" s="54"/>
      <c r="M25" s="54"/>
      <c r="N25" s="54"/>
      <c r="O25" s="54"/>
      <c r="P25" s="54"/>
      <c r="Q25" s="54"/>
      <c r="R25" s="54"/>
      <c r="S25" s="54"/>
      <c r="T25" s="54"/>
      <c r="U25" s="54"/>
    </row>
    <row r="26" spans="1:21" ht="15" customHeight="1" x14ac:dyDescent="0.25">
      <c r="A26" s="24" t="s">
        <v>54</v>
      </c>
      <c r="B26" s="136"/>
      <c r="C26" s="398">
        <v>15</v>
      </c>
      <c r="D26" s="94">
        <f>'Year 1'!D26</f>
        <v>20</v>
      </c>
      <c r="E26" s="78">
        <f>'Year 1'!E26</f>
        <v>21.67</v>
      </c>
      <c r="F26" s="41">
        <f t="shared" ref="F26:F27" si="4">SUM(C26*D26*E26)*B26</f>
        <v>0</v>
      </c>
      <c r="G26" s="129"/>
      <c r="H26" s="41">
        <f t="shared" ref="H26:H27" si="5">F26-G26</f>
        <v>0</v>
      </c>
      <c r="I26" s="68"/>
      <c r="J26" s="54"/>
      <c r="K26" s="54"/>
      <c r="L26" s="54"/>
      <c r="M26" s="54"/>
      <c r="N26" s="54"/>
      <c r="O26" s="54"/>
      <c r="P26" s="54"/>
      <c r="Q26" s="54"/>
      <c r="R26" s="54"/>
      <c r="S26" s="54"/>
      <c r="T26" s="54"/>
      <c r="U26" s="54"/>
    </row>
    <row r="27" spans="1:21" ht="15" customHeight="1" x14ac:dyDescent="0.25">
      <c r="A27" s="24" t="s">
        <v>48</v>
      </c>
      <c r="B27" s="136"/>
      <c r="C27" s="398">
        <v>14</v>
      </c>
      <c r="D27" s="94">
        <f>'Year 1'!D27</f>
        <v>20</v>
      </c>
      <c r="E27" s="78">
        <f>'Year 1'!E27</f>
        <v>21.67</v>
      </c>
      <c r="F27" s="41">
        <f t="shared" si="4"/>
        <v>0</v>
      </c>
      <c r="G27" s="129"/>
      <c r="H27" s="41">
        <f t="shared" si="5"/>
        <v>0</v>
      </c>
      <c r="I27" s="68"/>
      <c r="J27" s="54"/>
      <c r="K27" s="54"/>
      <c r="L27" s="54"/>
      <c r="M27" s="54"/>
      <c r="N27" s="54"/>
      <c r="O27" s="54"/>
      <c r="P27" s="54"/>
      <c r="Q27" s="54"/>
      <c r="R27" s="54"/>
      <c r="S27" s="54"/>
      <c r="T27" s="54"/>
      <c r="U27" s="54"/>
    </row>
    <row r="28" spans="1:21" ht="15" customHeight="1" x14ac:dyDescent="0.25">
      <c r="A28" s="46"/>
      <c r="B28" s="47"/>
      <c r="C28" s="52"/>
      <c r="D28" s="500" t="s">
        <v>75</v>
      </c>
      <c r="E28" s="501"/>
      <c r="F28" s="79">
        <f>SUM(F25:F27)</f>
        <v>0</v>
      </c>
      <c r="G28" s="79">
        <f>SUM(G25:G27)</f>
        <v>0</v>
      </c>
      <c r="H28" s="79">
        <f>SUM(H25:H27)</f>
        <v>0</v>
      </c>
      <c r="I28" s="68"/>
      <c r="J28" s="54"/>
      <c r="K28" s="54"/>
      <c r="L28" s="54"/>
      <c r="M28" s="54"/>
      <c r="N28" s="54"/>
      <c r="O28" s="54"/>
      <c r="P28" s="54"/>
      <c r="Q28" s="54"/>
      <c r="R28" s="54"/>
      <c r="S28" s="54"/>
      <c r="T28" s="54"/>
      <c r="U28" s="54"/>
    </row>
    <row r="29" spans="1:21" ht="15" customHeight="1" x14ac:dyDescent="0.25">
      <c r="A29" s="46"/>
      <c r="B29" s="47"/>
      <c r="C29" s="25"/>
      <c r="D29" s="53"/>
      <c r="E29" s="53"/>
      <c r="F29" s="49"/>
      <c r="G29" s="49"/>
      <c r="H29" s="49"/>
      <c r="J29" s="54"/>
      <c r="K29" s="54"/>
      <c r="L29" s="54"/>
      <c r="M29" s="54"/>
      <c r="N29" s="54"/>
      <c r="O29" s="54"/>
      <c r="P29" s="54"/>
      <c r="Q29" s="54"/>
      <c r="R29" s="54"/>
      <c r="S29" s="54"/>
      <c r="T29" s="54"/>
      <c r="U29" s="54"/>
    </row>
    <row r="30" spans="1:21" ht="15" customHeight="1" x14ac:dyDescent="0.25">
      <c r="A30" s="502" t="s">
        <v>132</v>
      </c>
      <c r="B30" s="503"/>
      <c r="C30" s="503"/>
      <c r="D30" s="503"/>
      <c r="E30" s="503"/>
      <c r="F30" s="503"/>
      <c r="G30" s="503"/>
      <c r="H30" s="504"/>
      <c r="J30" s="54"/>
      <c r="K30" s="54"/>
      <c r="L30" s="54"/>
      <c r="M30" s="54"/>
      <c r="N30" s="54"/>
      <c r="O30" s="54"/>
      <c r="P30" s="54"/>
      <c r="Q30" s="54"/>
      <c r="R30" s="54"/>
      <c r="S30" s="54"/>
      <c r="T30" s="54"/>
      <c r="U30" s="54"/>
    </row>
    <row r="31" spans="1:21" ht="15" customHeight="1" x14ac:dyDescent="0.25">
      <c r="A31" s="24" t="s">
        <v>53</v>
      </c>
      <c r="B31" s="126"/>
      <c r="C31" s="140">
        <v>15</v>
      </c>
      <c r="D31" s="381">
        <v>20</v>
      </c>
      <c r="E31" s="128"/>
      <c r="F31" s="41">
        <f>SUM(C31*D31*E31)*B31</f>
        <v>0</v>
      </c>
      <c r="G31" s="129"/>
      <c r="H31" s="41">
        <f>F31-G31</f>
        <v>0</v>
      </c>
      <c r="I31" s="68"/>
      <c r="J31" s="54"/>
      <c r="K31" s="54"/>
      <c r="L31" s="54"/>
      <c r="M31" s="54"/>
      <c r="N31" s="54"/>
      <c r="O31" s="54"/>
      <c r="P31" s="54"/>
      <c r="Q31" s="54"/>
      <c r="R31" s="54"/>
      <c r="S31" s="54"/>
      <c r="T31" s="54"/>
      <c r="U31" s="54"/>
    </row>
    <row r="32" spans="1:21" ht="15" customHeight="1" x14ac:dyDescent="0.25">
      <c r="A32" s="24" t="s">
        <v>54</v>
      </c>
      <c r="B32" s="126"/>
      <c r="C32" s="140">
        <v>15</v>
      </c>
      <c r="D32" s="381">
        <v>20</v>
      </c>
      <c r="E32" s="128"/>
      <c r="F32" s="41">
        <f t="shared" ref="F32:F33" si="6">SUM(C32*D32*E32)*B32</f>
        <v>0</v>
      </c>
      <c r="G32" s="129"/>
      <c r="H32" s="41">
        <f t="shared" ref="H32:H33" si="7">F32-G32</f>
        <v>0</v>
      </c>
      <c r="I32" s="68"/>
      <c r="J32" s="54"/>
      <c r="K32" s="54"/>
      <c r="L32" s="54"/>
      <c r="M32" s="54"/>
      <c r="N32" s="54"/>
      <c r="O32" s="54"/>
      <c r="P32" s="54"/>
      <c r="Q32" s="54"/>
      <c r="R32" s="54"/>
      <c r="S32" s="54"/>
      <c r="T32" s="54"/>
      <c r="U32" s="54"/>
    </row>
    <row r="33" spans="1:21" ht="15" customHeight="1" x14ac:dyDescent="0.25">
      <c r="A33" s="24" t="s">
        <v>48</v>
      </c>
      <c r="B33" s="126"/>
      <c r="C33" s="140">
        <v>14</v>
      </c>
      <c r="D33" s="381"/>
      <c r="E33" s="128"/>
      <c r="F33" s="41">
        <f t="shared" si="6"/>
        <v>0</v>
      </c>
      <c r="G33" s="129"/>
      <c r="H33" s="41">
        <f t="shared" si="7"/>
        <v>0</v>
      </c>
      <c r="I33" s="68"/>
      <c r="J33" s="54"/>
      <c r="K33" s="54"/>
      <c r="L33" s="54"/>
      <c r="M33" s="54"/>
      <c r="N33" s="54"/>
      <c r="O33" s="54"/>
      <c r="P33" s="54"/>
      <c r="Q33" s="54"/>
      <c r="R33" s="54"/>
      <c r="S33" s="54"/>
      <c r="T33" s="54"/>
      <c r="U33" s="54"/>
    </row>
    <row r="34" spans="1:21" ht="15" customHeight="1" x14ac:dyDescent="0.25">
      <c r="A34" s="25"/>
      <c r="B34" s="25"/>
      <c r="C34" s="25"/>
      <c r="D34" s="499" t="s">
        <v>133</v>
      </c>
      <c r="E34" s="499"/>
      <c r="F34" s="79">
        <f>SUM(F31:F33)</f>
        <v>0</v>
      </c>
      <c r="G34" s="79">
        <f>SUM(G31:G33)</f>
        <v>0</v>
      </c>
      <c r="H34" s="79">
        <f>SUM(H31:H33)</f>
        <v>0</v>
      </c>
      <c r="I34" s="68"/>
      <c r="J34" s="54"/>
      <c r="K34" s="54"/>
      <c r="L34" s="54"/>
      <c r="M34" s="54"/>
      <c r="N34" s="54"/>
      <c r="O34" s="54"/>
      <c r="P34" s="54"/>
      <c r="Q34" s="54"/>
      <c r="R34" s="54"/>
      <c r="S34" s="54"/>
      <c r="T34" s="54"/>
      <c r="U34" s="54"/>
    </row>
    <row r="35" spans="1:21" ht="15" customHeight="1" x14ac:dyDescent="0.25">
      <c r="A35" s="25"/>
      <c r="B35" s="25"/>
      <c r="C35" s="25"/>
      <c r="D35" s="70"/>
      <c r="E35" s="70"/>
      <c r="F35" s="71"/>
      <c r="G35" s="71"/>
      <c r="H35" s="71"/>
      <c r="I35" s="68"/>
      <c r="J35" s="54"/>
      <c r="K35" s="54"/>
      <c r="L35" s="54"/>
      <c r="M35" s="54"/>
      <c r="N35" s="54"/>
      <c r="O35" s="54"/>
      <c r="P35" s="54"/>
      <c r="Q35" s="54"/>
      <c r="R35" s="54"/>
      <c r="S35" s="54"/>
      <c r="T35" s="54"/>
      <c r="U35" s="54"/>
    </row>
    <row r="36" spans="1:21" ht="15" customHeight="1" x14ac:dyDescent="0.25">
      <c r="A36" s="502" t="s">
        <v>71</v>
      </c>
      <c r="B36" s="503"/>
      <c r="C36" s="503"/>
      <c r="D36" s="503"/>
      <c r="E36" s="503"/>
      <c r="F36" s="503"/>
      <c r="G36" s="503"/>
      <c r="H36" s="504"/>
      <c r="J36" s="54"/>
      <c r="K36" s="54"/>
      <c r="L36" s="54"/>
      <c r="M36" s="54"/>
      <c r="N36" s="54"/>
      <c r="O36" s="54"/>
      <c r="P36" s="54"/>
      <c r="Q36" s="54"/>
      <c r="R36" s="54"/>
      <c r="S36" s="54"/>
      <c r="T36" s="54"/>
      <c r="U36" s="54"/>
    </row>
    <row r="37" spans="1:21" ht="15" customHeight="1" x14ac:dyDescent="0.25">
      <c r="A37" s="24" t="s">
        <v>53</v>
      </c>
      <c r="B37" s="126"/>
      <c r="C37" s="143">
        <v>15</v>
      </c>
      <c r="D37" s="381">
        <v>20</v>
      </c>
      <c r="E37" s="128"/>
      <c r="F37" s="41">
        <f>SUM(C37*D37*E37)*B37</f>
        <v>0</v>
      </c>
      <c r="G37" s="129"/>
      <c r="H37" s="41">
        <f>F37-G37</f>
        <v>0</v>
      </c>
      <c r="I37" s="68"/>
      <c r="S37" s="54"/>
      <c r="T37" s="54"/>
      <c r="U37" s="54"/>
    </row>
    <row r="38" spans="1:21" ht="15" customHeight="1" x14ac:dyDescent="0.25">
      <c r="A38" s="24" t="s">
        <v>54</v>
      </c>
      <c r="B38" s="126"/>
      <c r="C38" s="143">
        <v>15</v>
      </c>
      <c r="D38" s="381">
        <v>20</v>
      </c>
      <c r="E38" s="128"/>
      <c r="F38" s="41">
        <f t="shared" ref="F38" si="8">SUM(C38*D38*E38)*B38</f>
        <v>0</v>
      </c>
      <c r="G38" s="129"/>
      <c r="H38" s="41">
        <f t="shared" ref="H38:H39" si="9">F38-G38</f>
        <v>0</v>
      </c>
      <c r="I38" s="68"/>
      <c r="J38" s="54"/>
      <c r="K38" s="54"/>
      <c r="L38" s="54"/>
      <c r="M38" s="54"/>
      <c r="N38" s="54"/>
      <c r="O38" s="54"/>
      <c r="P38" s="54"/>
      <c r="Q38" s="54"/>
      <c r="R38" s="54"/>
      <c r="S38" s="54"/>
      <c r="T38" s="54"/>
      <c r="U38" s="54"/>
    </row>
    <row r="39" spans="1:21" ht="15" customHeight="1" x14ac:dyDescent="0.25">
      <c r="A39" s="24" t="s">
        <v>48</v>
      </c>
      <c r="B39" s="126"/>
      <c r="C39" s="143">
        <v>14</v>
      </c>
      <c r="D39" s="381"/>
      <c r="E39" s="128"/>
      <c r="F39" s="41">
        <f t="shared" ref="F39" si="10">SUM(C39*D39*E39)*B39</f>
        <v>0</v>
      </c>
      <c r="G39" s="129"/>
      <c r="H39" s="41">
        <f t="shared" si="9"/>
        <v>0</v>
      </c>
      <c r="I39" s="68"/>
      <c r="J39" s="54"/>
      <c r="K39" s="54"/>
      <c r="L39" s="54"/>
      <c r="M39" s="54"/>
      <c r="N39" s="54"/>
      <c r="O39" s="54"/>
      <c r="P39" s="54"/>
      <c r="Q39" s="54"/>
      <c r="R39" s="54"/>
    </row>
    <row r="40" spans="1:21" ht="15" customHeight="1" x14ac:dyDescent="0.25">
      <c r="A40" s="25"/>
      <c r="B40" s="25"/>
      <c r="C40" s="25"/>
      <c r="D40" s="499" t="s">
        <v>76</v>
      </c>
      <c r="E40" s="499"/>
      <c r="F40" s="79">
        <f>SUM(F37:F39)</f>
        <v>0</v>
      </c>
      <c r="G40" s="79">
        <f>SUM(G37:G39)</f>
        <v>0</v>
      </c>
      <c r="H40" s="79">
        <f>SUM(H37:H39)</f>
        <v>0</v>
      </c>
      <c r="I40" s="68"/>
      <c r="M40" s="547"/>
      <c r="N40" s="547"/>
      <c r="O40" s="547"/>
      <c r="P40" s="547"/>
      <c r="Q40" s="547"/>
      <c r="R40" s="547"/>
      <c r="S40" s="547"/>
      <c r="T40" s="547"/>
      <c r="U40" s="547"/>
    </row>
    <row r="41" spans="1:21" ht="15" customHeight="1" x14ac:dyDescent="0.25">
      <c r="A41" s="25"/>
      <c r="B41" s="25"/>
      <c r="C41" s="25"/>
      <c r="D41" s="51"/>
      <c r="E41" s="51"/>
      <c r="F41" s="50"/>
      <c r="G41" s="50"/>
      <c r="H41" s="50"/>
      <c r="M41" s="547"/>
      <c r="N41" s="547"/>
      <c r="O41" s="547"/>
      <c r="P41" s="547"/>
      <c r="Q41" s="547"/>
      <c r="R41" s="547"/>
      <c r="S41" s="547"/>
      <c r="T41" s="547"/>
      <c r="U41" s="547"/>
    </row>
    <row r="42" spans="1:21" ht="15" customHeight="1" x14ac:dyDescent="0.25">
      <c r="A42" s="25"/>
      <c r="B42" s="25"/>
      <c r="C42" s="25"/>
      <c r="D42" s="474" t="s">
        <v>49</v>
      </c>
      <c r="E42" s="474"/>
      <c r="F42" s="95">
        <f>F28+F40+F22+F34</f>
        <v>0</v>
      </c>
      <c r="G42" s="95">
        <f>G28+G40+G22+G34</f>
        <v>0</v>
      </c>
      <c r="H42" s="95">
        <f>H28+H40+H22+H34</f>
        <v>0</v>
      </c>
      <c r="M42" s="547"/>
      <c r="N42" s="547"/>
      <c r="O42" s="547"/>
      <c r="P42" s="547"/>
      <c r="Q42" s="547"/>
      <c r="R42" s="547"/>
      <c r="S42" s="547"/>
      <c r="T42" s="547"/>
      <c r="U42" s="547"/>
    </row>
    <row r="43" spans="1:21" ht="15" customHeight="1" x14ac:dyDescent="0.25">
      <c r="A43" s="13"/>
      <c r="B43" s="13"/>
      <c r="C43" s="13"/>
      <c r="D43" s="17"/>
      <c r="E43" s="17"/>
      <c r="F43" s="28"/>
      <c r="G43" s="28"/>
      <c r="H43" s="28"/>
      <c r="J43" s="54"/>
      <c r="K43" s="54"/>
      <c r="L43" s="54"/>
      <c r="M43" s="54"/>
      <c r="N43" s="54"/>
      <c r="O43" s="54"/>
      <c r="P43" s="75"/>
    </row>
    <row r="44" spans="1:21" ht="17.100000000000001" customHeight="1" x14ac:dyDescent="0.25">
      <c r="A44" s="468" t="s">
        <v>9</v>
      </c>
      <c r="B44" s="469"/>
      <c r="C44" s="469"/>
      <c r="D44" s="469"/>
      <c r="E44" s="469"/>
      <c r="F44" s="469"/>
      <c r="G44" s="469"/>
      <c r="H44" s="470"/>
      <c r="M44" s="67"/>
      <c r="N44" s="67"/>
      <c r="O44" s="67"/>
      <c r="P44" s="67"/>
      <c r="Q44" s="67"/>
      <c r="R44" s="67"/>
      <c r="S44" s="67"/>
      <c r="T44" s="67"/>
      <c r="U44" s="67"/>
    </row>
    <row r="45" spans="1:21" ht="15" customHeight="1" x14ac:dyDescent="0.25">
      <c r="A45" s="237" t="s">
        <v>46</v>
      </c>
      <c r="B45" s="238" t="s">
        <v>34</v>
      </c>
      <c r="C45" s="238" t="s">
        <v>130</v>
      </c>
      <c r="D45" s="238" t="s">
        <v>131</v>
      </c>
      <c r="E45" s="239" t="s">
        <v>81</v>
      </c>
      <c r="F45" s="362" t="s">
        <v>57</v>
      </c>
      <c r="G45" s="360" t="s">
        <v>134</v>
      </c>
      <c r="H45" s="363" t="s">
        <v>135</v>
      </c>
      <c r="M45" s="67"/>
      <c r="N45" s="67"/>
      <c r="O45" s="67"/>
      <c r="P45" s="67"/>
      <c r="Q45" s="67"/>
      <c r="R45" s="67"/>
      <c r="S45" s="67"/>
      <c r="T45" s="67"/>
      <c r="U45" s="67"/>
    </row>
    <row r="46" spans="1:21" ht="15" customHeight="1" x14ac:dyDescent="0.25">
      <c r="A46" s="355" t="str">
        <f>'Year 1'!A46</f>
        <v>Post Doctoral Associates</v>
      </c>
      <c r="B46" s="150"/>
      <c r="C46" s="151"/>
      <c r="D46" s="353">
        <f>C46/12</f>
        <v>0</v>
      </c>
      <c r="E46" s="380"/>
      <c r="F46" s="352">
        <f>E46*D46*B46</f>
        <v>0</v>
      </c>
      <c r="G46" s="152"/>
      <c r="H46" s="352">
        <f>F46-G46</f>
        <v>0</v>
      </c>
    </row>
    <row r="47" spans="1:21" ht="15" customHeight="1" x14ac:dyDescent="0.25">
      <c r="A47" s="355" t="str">
        <f>'Year 1'!A47</f>
        <v>Temp Employees</v>
      </c>
      <c r="B47" s="126"/>
      <c r="C47" s="153"/>
      <c r="D47" s="353">
        <f>C47/12</f>
        <v>0</v>
      </c>
      <c r="E47" s="380"/>
      <c r="F47" s="352">
        <f t="shared" ref="F47:F49" si="11">E47*D47*B47</f>
        <v>0</v>
      </c>
      <c r="G47" s="119"/>
      <c r="H47" s="352">
        <f t="shared" ref="H47:H50" si="12">F47-G47</f>
        <v>0</v>
      </c>
    </row>
    <row r="48" spans="1:21" ht="15" customHeight="1" x14ac:dyDescent="0.25">
      <c r="A48" s="355" t="str">
        <f>'Year 1'!A48</f>
        <v>Secretarial/Clerical (ONLY if time can be allocated)</v>
      </c>
      <c r="B48" s="126"/>
      <c r="C48" s="153"/>
      <c r="D48" s="353">
        <f>C48/12</f>
        <v>0</v>
      </c>
      <c r="E48" s="380"/>
      <c r="F48" s="352">
        <f t="shared" si="11"/>
        <v>0</v>
      </c>
      <c r="G48" s="119"/>
      <c r="H48" s="352">
        <f t="shared" si="12"/>
        <v>0</v>
      </c>
      <c r="J48" s="54"/>
      <c r="K48" s="54"/>
      <c r="L48" s="54"/>
      <c r="M48" s="54"/>
      <c r="N48" s="54"/>
      <c r="O48" s="54"/>
      <c r="P48" s="54"/>
      <c r="Q48" s="54"/>
      <c r="R48" s="54"/>
    </row>
    <row r="49" spans="1:18" ht="15" customHeight="1" x14ac:dyDescent="0.25">
      <c r="A49" s="355" t="str">
        <f>'Year 1'!A49</f>
        <v>Other Professionals</v>
      </c>
      <c r="B49" s="126"/>
      <c r="C49" s="153"/>
      <c r="D49" s="353">
        <f>C49/12</f>
        <v>0</v>
      </c>
      <c r="E49" s="380"/>
      <c r="F49" s="352">
        <f t="shared" si="11"/>
        <v>0</v>
      </c>
      <c r="G49" s="119"/>
      <c r="H49" s="352">
        <f t="shared" si="12"/>
        <v>0</v>
      </c>
      <c r="J49" s="54"/>
      <c r="K49" s="54"/>
      <c r="L49" s="54"/>
      <c r="M49" s="54"/>
      <c r="N49" s="54"/>
      <c r="O49" s="54"/>
      <c r="P49" s="54"/>
      <c r="Q49" s="54"/>
      <c r="R49" s="54"/>
    </row>
    <row r="50" spans="1:18" ht="15" customHeight="1" x14ac:dyDescent="0.25">
      <c r="A50" s="358" t="s">
        <v>154</v>
      </c>
      <c r="B50" s="126"/>
      <c r="C50" s="400"/>
      <c r="D50" s="401"/>
      <c r="E50" s="378">
        <v>4116</v>
      </c>
      <c r="F50" s="352">
        <f>E50*B50</f>
        <v>0</v>
      </c>
      <c r="G50" s="119"/>
      <c r="H50" s="352">
        <f t="shared" si="12"/>
        <v>0</v>
      </c>
      <c r="J50" s="54"/>
      <c r="K50" s="54"/>
      <c r="L50" s="54"/>
      <c r="M50" s="54"/>
      <c r="N50" s="54"/>
      <c r="O50" s="54"/>
      <c r="P50" s="54"/>
      <c r="Q50" s="54"/>
      <c r="R50" s="54"/>
    </row>
    <row r="51" spans="1:18" ht="15" customHeight="1" x14ac:dyDescent="0.25">
      <c r="A51" s="154"/>
      <c r="B51" s="155"/>
      <c r="C51" s="156"/>
      <c r="D51" s="474" t="s">
        <v>35</v>
      </c>
      <c r="E51" s="474"/>
      <c r="F51" s="181">
        <f t="shared" ref="F51:G51" si="13">SUM(F46:F50)</f>
        <v>0</v>
      </c>
      <c r="G51" s="181">
        <f t="shared" si="13"/>
        <v>0</v>
      </c>
      <c r="H51" s="181">
        <f>SUM(H46:H50)</f>
        <v>0</v>
      </c>
      <c r="J51" s="54"/>
      <c r="K51" s="54"/>
      <c r="L51" s="54"/>
      <c r="M51" s="54"/>
      <c r="N51" s="54"/>
      <c r="O51" s="54"/>
      <c r="P51" s="54"/>
      <c r="Q51" s="54"/>
      <c r="R51" s="54"/>
    </row>
    <row r="52" spans="1:18" ht="15" customHeight="1" x14ac:dyDescent="0.25">
      <c r="A52" s="157"/>
      <c r="B52" s="157"/>
      <c r="C52" s="157"/>
      <c r="D52" s="158"/>
      <c r="E52" s="158"/>
      <c r="F52" s="159"/>
      <c r="G52" s="159"/>
      <c r="H52" s="159"/>
      <c r="J52" s="54"/>
      <c r="K52" s="54"/>
      <c r="L52" s="54"/>
      <c r="M52" s="54"/>
      <c r="N52" s="54"/>
      <c r="O52" s="54"/>
      <c r="P52" s="54"/>
      <c r="Q52" s="54"/>
      <c r="R52" s="54"/>
    </row>
    <row r="53" spans="1:18" ht="17.399999999999999" x14ac:dyDescent="0.3">
      <c r="A53" s="471" t="s">
        <v>77</v>
      </c>
      <c r="B53" s="472"/>
      <c r="C53" s="472"/>
      <c r="D53" s="472"/>
      <c r="E53" s="472"/>
      <c r="F53" s="472"/>
      <c r="G53" s="472"/>
      <c r="H53" s="473"/>
      <c r="J53" s="54"/>
      <c r="K53" s="54"/>
      <c r="L53" s="54"/>
      <c r="M53" s="54"/>
      <c r="N53" s="54"/>
      <c r="O53" s="54"/>
      <c r="P53" s="54"/>
      <c r="Q53" s="54"/>
      <c r="R53" s="54"/>
    </row>
    <row r="54" spans="1:18" ht="15" customHeight="1" x14ac:dyDescent="0.3">
      <c r="A54" s="465" t="s">
        <v>150</v>
      </c>
      <c r="B54" s="465"/>
      <c r="C54" s="465"/>
      <c r="D54" s="465"/>
      <c r="E54" s="465"/>
      <c r="F54" s="364" t="s">
        <v>57</v>
      </c>
      <c r="G54" s="360" t="s">
        <v>134</v>
      </c>
      <c r="H54" s="363" t="s">
        <v>135</v>
      </c>
    </row>
    <row r="55" spans="1:18" ht="15" customHeight="1" x14ac:dyDescent="0.25">
      <c r="A55" s="495" t="str">
        <f>A7</f>
        <v>Senior/Key Personnel</v>
      </c>
      <c r="B55" s="496"/>
      <c r="C55" s="496"/>
      <c r="D55" s="496"/>
      <c r="E55" s="497"/>
      <c r="F55" s="180">
        <f>F14*0.3336</f>
        <v>0</v>
      </c>
      <c r="G55" s="180">
        <f>G14*0.3336</f>
        <v>0</v>
      </c>
      <c r="H55" s="180">
        <f>F55-G55</f>
        <v>0</v>
      </c>
    </row>
    <row r="56" spans="1:18" ht="15" customHeight="1" x14ac:dyDescent="0.25">
      <c r="A56" s="495" t="str">
        <f>A18</f>
        <v>PhD Graduate Assistantships</v>
      </c>
      <c r="B56" s="496"/>
      <c r="C56" s="496"/>
      <c r="D56" s="496"/>
      <c r="E56" s="497"/>
      <c r="F56" s="180">
        <f>((F19+F20)*0.007)+IF(D21&gt;20,F21*0.0845,F21*0.007)</f>
        <v>0</v>
      </c>
      <c r="G56" s="180">
        <f>((G19+G20)*0.007)+IF(D21&gt;20,G21*0.0845,G21*0.007)</f>
        <v>0</v>
      </c>
      <c r="H56" s="180">
        <f t="shared" ref="H56:H64" si="14">F56-G56</f>
        <v>0</v>
      </c>
      <c r="J56" s="54"/>
      <c r="K56" s="54"/>
      <c r="L56" s="54"/>
      <c r="M56" s="54"/>
      <c r="N56" s="54"/>
      <c r="O56" s="54"/>
      <c r="P56" s="54"/>
      <c r="Q56" s="54"/>
      <c r="R56" s="54"/>
    </row>
    <row r="57" spans="1:18" ht="15" customHeight="1" x14ac:dyDescent="0.25">
      <c r="A57" s="495" t="str">
        <f>A24</f>
        <v>Master's Graduate Assistantships</v>
      </c>
      <c r="B57" s="496"/>
      <c r="C57" s="496"/>
      <c r="D57" s="496"/>
      <c r="E57" s="497"/>
      <c r="F57" s="180">
        <f>((F25+F26)*0.007)+IF(D27&gt;20,F27*0.0845,F27*0.007)</f>
        <v>0</v>
      </c>
      <c r="G57" s="180">
        <f>((G25+G26)*0.007)+IF(D27&gt;20,G27*0.0845,G27*0.007)</f>
        <v>0</v>
      </c>
      <c r="H57" s="180">
        <f t="shared" si="14"/>
        <v>0</v>
      </c>
      <c r="J57" s="54"/>
      <c r="K57" s="54"/>
      <c r="L57" s="54"/>
      <c r="M57" s="54"/>
      <c r="N57" s="54"/>
      <c r="O57" s="54"/>
      <c r="P57" s="54"/>
      <c r="Q57" s="54"/>
      <c r="R57" s="54"/>
    </row>
    <row r="58" spans="1:18" ht="15" customHeight="1" x14ac:dyDescent="0.25">
      <c r="A58" s="495" t="str">
        <f>A30</f>
        <v>Graduate Student Employees (PhD/Master's)</v>
      </c>
      <c r="B58" s="496"/>
      <c r="C58" s="496"/>
      <c r="D58" s="496"/>
      <c r="E58" s="497"/>
      <c r="F58" s="180">
        <f>((F31+F32)*0.007)+IF(D33&gt;20,F33*0.0845,F33*0.007)</f>
        <v>0</v>
      </c>
      <c r="G58" s="180">
        <f>((G31+G32)*0.007)+IF(E33&gt;20,G33*0.0845,G33*0.007)</f>
        <v>0</v>
      </c>
      <c r="H58" s="180">
        <f t="shared" si="14"/>
        <v>0</v>
      </c>
      <c r="J58" s="54"/>
      <c r="K58" s="54"/>
      <c r="L58" s="54"/>
      <c r="M58" s="54"/>
      <c r="N58" s="54"/>
      <c r="O58" s="54"/>
      <c r="P58" s="54"/>
      <c r="Q58" s="54"/>
      <c r="R58" s="54"/>
    </row>
    <row r="59" spans="1:18" ht="15" customHeight="1" x14ac:dyDescent="0.25">
      <c r="A59" s="495" t="str">
        <f>A36</f>
        <v>Undergraduate Student Employees</v>
      </c>
      <c r="B59" s="496"/>
      <c r="C59" s="496"/>
      <c r="D59" s="496"/>
      <c r="E59" s="497"/>
      <c r="F59" s="180">
        <f>((F37+F38)*0.007)+IF(D39&gt;20,F39*0.0845,F39*0.007)</f>
        <v>0</v>
      </c>
      <c r="G59" s="180">
        <f>((G37+G38)*0.007)+IF(D39&gt;20,G39*0.0845,G39*0.007)</f>
        <v>0</v>
      </c>
      <c r="H59" s="180">
        <f t="shared" si="14"/>
        <v>0</v>
      </c>
      <c r="J59" s="54"/>
      <c r="K59" s="54"/>
      <c r="L59" s="54"/>
      <c r="M59" s="54"/>
      <c r="N59" s="54"/>
      <c r="O59" s="54"/>
      <c r="P59" s="54"/>
      <c r="Q59" s="54"/>
      <c r="R59" s="54"/>
    </row>
    <row r="60" spans="1:18" ht="15" customHeight="1" x14ac:dyDescent="0.25">
      <c r="A60" s="495" t="str">
        <f>A46</f>
        <v>Post Doctoral Associates</v>
      </c>
      <c r="B60" s="496"/>
      <c r="C60" s="496"/>
      <c r="D60" s="496"/>
      <c r="E60" s="497"/>
      <c r="F60" s="180">
        <f t="shared" ref="F60:G64" si="15">F46*0.3336</f>
        <v>0</v>
      </c>
      <c r="G60" s="180">
        <f t="shared" si="15"/>
        <v>0</v>
      </c>
      <c r="H60" s="180">
        <f t="shared" si="14"/>
        <v>0</v>
      </c>
      <c r="J60" s="54"/>
      <c r="K60" s="54"/>
      <c r="L60" s="54"/>
      <c r="M60" s="54"/>
      <c r="N60" s="54"/>
      <c r="O60" s="54"/>
      <c r="P60" s="54"/>
      <c r="Q60" s="54"/>
      <c r="R60" s="54"/>
    </row>
    <row r="61" spans="1:18" ht="15" customHeight="1" x14ac:dyDescent="0.25">
      <c r="A61" s="495" t="str">
        <f>A47</f>
        <v>Temp Employees</v>
      </c>
      <c r="B61" s="496"/>
      <c r="C61" s="496"/>
      <c r="D61" s="496"/>
      <c r="E61" s="497"/>
      <c r="F61" s="180">
        <f t="shared" si="15"/>
        <v>0</v>
      </c>
      <c r="G61" s="180">
        <f t="shared" si="15"/>
        <v>0</v>
      </c>
      <c r="H61" s="180">
        <f t="shared" si="14"/>
        <v>0</v>
      </c>
      <c r="J61" s="54"/>
      <c r="K61" s="54"/>
      <c r="L61" s="54"/>
      <c r="M61" s="54"/>
      <c r="N61" s="54"/>
      <c r="O61" s="54"/>
      <c r="P61" s="54"/>
      <c r="Q61" s="54"/>
      <c r="R61" s="54"/>
    </row>
    <row r="62" spans="1:18" ht="15" customHeight="1" x14ac:dyDescent="0.25">
      <c r="A62" s="495" t="str">
        <f>A48</f>
        <v>Secretarial/Clerical (ONLY if time can be allocated)</v>
      </c>
      <c r="B62" s="496"/>
      <c r="C62" s="496"/>
      <c r="D62" s="496"/>
      <c r="E62" s="497"/>
      <c r="F62" s="180">
        <f t="shared" si="15"/>
        <v>0</v>
      </c>
      <c r="G62" s="180">
        <f t="shared" si="15"/>
        <v>0</v>
      </c>
      <c r="H62" s="180">
        <f t="shared" si="14"/>
        <v>0</v>
      </c>
      <c r="J62" s="54"/>
      <c r="K62" s="54"/>
      <c r="L62" s="54"/>
      <c r="M62" s="54"/>
      <c r="N62" s="54"/>
      <c r="O62" s="54"/>
      <c r="P62" s="54"/>
      <c r="Q62" s="54"/>
      <c r="R62" s="54"/>
    </row>
    <row r="63" spans="1:18" ht="15" customHeight="1" x14ac:dyDescent="0.25">
      <c r="A63" s="495" t="str">
        <f>A49</f>
        <v>Other Professionals</v>
      </c>
      <c r="B63" s="496"/>
      <c r="C63" s="496"/>
      <c r="D63" s="496"/>
      <c r="E63" s="497"/>
      <c r="F63" s="180">
        <f t="shared" si="15"/>
        <v>0</v>
      </c>
      <c r="G63" s="180">
        <f t="shared" si="15"/>
        <v>0</v>
      </c>
      <c r="H63" s="180">
        <f t="shared" si="14"/>
        <v>0</v>
      </c>
      <c r="J63" s="54"/>
      <c r="K63" s="54"/>
      <c r="L63" s="54"/>
      <c r="M63" s="54"/>
      <c r="N63" s="54"/>
      <c r="O63" s="54"/>
      <c r="P63" s="54"/>
      <c r="Q63" s="54"/>
      <c r="R63" s="54"/>
    </row>
    <row r="64" spans="1:18" ht="15" customHeight="1" x14ac:dyDescent="0.25">
      <c r="A64" s="496" t="s">
        <v>189</v>
      </c>
      <c r="B64" s="496"/>
      <c r="C64" s="496"/>
      <c r="D64" s="496"/>
      <c r="E64" s="497"/>
      <c r="F64" s="180">
        <f t="shared" si="15"/>
        <v>0</v>
      </c>
      <c r="G64" s="180">
        <f t="shared" si="15"/>
        <v>0</v>
      </c>
      <c r="H64" s="180">
        <f t="shared" si="14"/>
        <v>0</v>
      </c>
      <c r="J64" s="54"/>
      <c r="K64" s="54"/>
      <c r="L64" s="54"/>
      <c r="M64" s="54"/>
      <c r="N64" s="54"/>
      <c r="O64" s="54"/>
      <c r="P64" s="54"/>
      <c r="Q64" s="54"/>
      <c r="R64" s="54"/>
    </row>
    <row r="65" spans="1:18" ht="15" customHeight="1" x14ac:dyDescent="0.25">
      <c r="A65" s="160"/>
      <c r="B65" s="160"/>
      <c r="C65" s="161"/>
      <c r="D65" s="519" t="s">
        <v>11</v>
      </c>
      <c r="E65" s="520"/>
      <c r="F65" s="181">
        <f>SUM(F55:F64)</f>
        <v>0</v>
      </c>
      <c r="G65" s="181">
        <f t="shared" ref="G65:H65" si="16">SUM(G55:G64)</f>
        <v>0</v>
      </c>
      <c r="H65" s="181">
        <f t="shared" si="16"/>
        <v>0</v>
      </c>
      <c r="J65" s="54"/>
      <c r="K65" s="54"/>
      <c r="L65" s="54"/>
      <c r="M65" s="54"/>
      <c r="N65" s="54"/>
      <c r="O65" s="54"/>
      <c r="P65" s="54"/>
      <c r="Q65" s="54"/>
      <c r="R65" s="54"/>
    </row>
    <row r="66" spans="1:18" ht="15" customHeight="1" x14ac:dyDescent="0.25">
      <c r="A66" s="122"/>
      <c r="B66" s="122"/>
      <c r="C66" s="162"/>
      <c r="D66" s="528" t="s">
        <v>58</v>
      </c>
      <c r="E66" s="529"/>
      <c r="F66" s="354">
        <f>F14+F42+F51+F65</f>
        <v>0</v>
      </c>
      <c r="G66" s="354">
        <f t="shared" ref="G66:H66" si="17">G14+G42+G51+G65</f>
        <v>0</v>
      </c>
      <c r="H66" s="354">
        <f t="shared" si="17"/>
        <v>0</v>
      </c>
    </row>
    <row r="67" spans="1:18" ht="15" customHeight="1" x14ac:dyDescent="0.25">
      <c r="A67" s="18"/>
      <c r="B67" s="18"/>
      <c r="C67" s="18"/>
      <c r="D67" s="18"/>
      <c r="E67" s="18"/>
      <c r="F67" s="32"/>
      <c r="G67" s="32"/>
      <c r="H67" s="32"/>
    </row>
    <row r="68" spans="1:18" ht="17.100000000000001" customHeight="1" x14ac:dyDescent="0.3">
      <c r="A68" s="471" t="s">
        <v>51</v>
      </c>
      <c r="B68" s="472"/>
      <c r="C68" s="472"/>
      <c r="D68" s="472"/>
      <c r="E68" s="473"/>
      <c r="F68" s="99" t="s">
        <v>57</v>
      </c>
      <c r="G68" s="360" t="s">
        <v>134</v>
      </c>
      <c r="H68" s="227" t="s">
        <v>135</v>
      </c>
    </row>
    <row r="69" spans="1:18" ht="15" customHeight="1" x14ac:dyDescent="0.25">
      <c r="A69" s="514" t="s">
        <v>70</v>
      </c>
      <c r="B69" s="515"/>
      <c r="C69" s="515"/>
      <c r="D69" s="515"/>
      <c r="E69" s="516"/>
      <c r="F69" s="129"/>
      <c r="G69" s="129"/>
      <c r="H69" s="41">
        <f>F69-G69</f>
        <v>0</v>
      </c>
    </row>
    <row r="70" spans="1:18" ht="15" customHeight="1" x14ac:dyDescent="0.25">
      <c r="A70" s="514"/>
      <c r="B70" s="515"/>
      <c r="C70" s="515"/>
      <c r="D70" s="515"/>
      <c r="E70" s="516"/>
      <c r="F70" s="129"/>
      <c r="G70" s="129"/>
      <c r="H70" s="41">
        <f t="shared" ref="H70:H73" si="18">F70-G70</f>
        <v>0</v>
      </c>
    </row>
    <row r="71" spans="1:18" ht="15" customHeight="1" x14ac:dyDescent="0.25">
      <c r="A71" s="514"/>
      <c r="B71" s="515"/>
      <c r="C71" s="515"/>
      <c r="D71" s="515"/>
      <c r="E71" s="516"/>
      <c r="F71" s="129"/>
      <c r="G71" s="129"/>
      <c r="H71" s="41">
        <f t="shared" si="18"/>
        <v>0</v>
      </c>
      <c r="J71" s="464"/>
      <c r="K71" s="464"/>
      <c r="L71" s="464"/>
      <c r="M71" s="464"/>
      <c r="N71" s="464"/>
      <c r="O71" s="464"/>
      <c r="P71" s="464"/>
      <c r="Q71" s="464"/>
      <c r="R71" s="464"/>
    </row>
    <row r="72" spans="1:18" ht="15" customHeight="1" x14ac:dyDescent="0.25">
      <c r="A72" s="514"/>
      <c r="B72" s="515"/>
      <c r="C72" s="515"/>
      <c r="D72" s="515"/>
      <c r="E72" s="516"/>
      <c r="F72" s="129"/>
      <c r="G72" s="129"/>
      <c r="H72" s="41">
        <f t="shared" si="18"/>
        <v>0</v>
      </c>
      <c r="J72" s="464"/>
      <c r="K72" s="464"/>
      <c r="L72" s="464"/>
      <c r="M72" s="464"/>
      <c r="N72" s="464"/>
      <c r="O72" s="464"/>
      <c r="P72" s="464"/>
      <c r="Q72" s="464"/>
      <c r="R72" s="464"/>
    </row>
    <row r="73" spans="1:18" ht="15" customHeight="1" x14ac:dyDescent="0.25">
      <c r="A73" s="514"/>
      <c r="B73" s="515"/>
      <c r="C73" s="515"/>
      <c r="D73" s="515"/>
      <c r="E73" s="516"/>
      <c r="F73" s="129"/>
      <c r="G73" s="129"/>
      <c r="H73" s="41">
        <f t="shared" si="18"/>
        <v>0</v>
      </c>
    </row>
    <row r="74" spans="1:18" ht="15" customHeight="1" x14ac:dyDescent="0.25">
      <c r="A74" s="4"/>
      <c r="B74" s="4"/>
      <c r="C74" s="9"/>
      <c r="D74" s="519" t="s">
        <v>36</v>
      </c>
      <c r="E74" s="520"/>
      <c r="F74" s="95">
        <f>SUM(F69:F73)</f>
        <v>0</v>
      </c>
      <c r="G74" s="95">
        <f>SUM(G69:G73)</f>
        <v>0</v>
      </c>
      <c r="H74" s="95">
        <f>SUM(H69:H73)</f>
        <v>0</v>
      </c>
    </row>
    <row r="75" spans="1:18" ht="15" customHeight="1" x14ac:dyDescent="0.25">
      <c r="A75" s="15"/>
      <c r="B75" s="15"/>
      <c r="C75" s="15"/>
      <c r="D75" s="16"/>
      <c r="E75" s="16"/>
      <c r="F75" s="29"/>
      <c r="G75" s="29"/>
      <c r="H75" s="29"/>
    </row>
    <row r="76" spans="1:18" ht="17.100000000000001" customHeight="1" x14ac:dyDescent="0.3">
      <c r="A76" s="471" t="s">
        <v>174</v>
      </c>
      <c r="B76" s="472"/>
      <c r="C76" s="472"/>
      <c r="D76" s="472"/>
      <c r="E76" s="473"/>
      <c r="F76" s="101" t="s">
        <v>57</v>
      </c>
      <c r="G76" s="360" t="s">
        <v>134</v>
      </c>
      <c r="H76" s="227" t="s">
        <v>135</v>
      </c>
    </row>
    <row r="77" spans="1:18" ht="15" customHeight="1" x14ac:dyDescent="0.3">
      <c r="A77" s="521" t="s">
        <v>14</v>
      </c>
      <c r="B77" s="522"/>
      <c r="C77" s="522"/>
      <c r="D77" s="522"/>
      <c r="E77" s="523"/>
      <c r="F77" s="129"/>
      <c r="G77" s="129"/>
      <c r="H77" s="41">
        <f>F77-G77</f>
        <v>0</v>
      </c>
      <c r="M77"/>
    </row>
    <row r="78" spans="1:18" ht="15" customHeight="1" x14ac:dyDescent="0.25">
      <c r="A78" s="521" t="s">
        <v>15</v>
      </c>
      <c r="B78" s="522"/>
      <c r="C78" s="522"/>
      <c r="D78" s="522"/>
      <c r="E78" s="523"/>
      <c r="F78" s="129"/>
      <c r="G78" s="129"/>
      <c r="H78" s="41">
        <f>F78-G78</f>
        <v>0</v>
      </c>
    </row>
    <row r="79" spans="1:18" ht="13.8" x14ac:dyDescent="0.25">
      <c r="A79" s="4"/>
      <c r="B79" s="4"/>
      <c r="C79" s="9"/>
      <c r="D79" s="519" t="s">
        <v>37</v>
      </c>
      <c r="E79" s="520"/>
      <c r="F79" s="95">
        <f>SUM(F77:F78)</f>
        <v>0</v>
      </c>
      <c r="G79" s="95">
        <f>SUM(G77:G78)</f>
        <v>0</v>
      </c>
      <c r="H79" s="95">
        <f>SUM(H77:H78)</f>
        <v>0</v>
      </c>
    </row>
    <row r="80" spans="1:18" ht="15" customHeight="1" x14ac:dyDescent="0.25">
      <c r="A80" s="19"/>
      <c r="B80" s="19"/>
      <c r="C80" s="19"/>
      <c r="D80" s="20"/>
      <c r="E80" s="20"/>
      <c r="F80" s="33"/>
      <c r="G80" s="33"/>
      <c r="H80" s="33"/>
    </row>
    <row r="81" spans="1:18" ht="17.100000000000001" customHeight="1" x14ac:dyDescent="0.3">
      <c r="A81" s="365" t="s">
        <v>163</v>
      </c>
      <c r="B81" s="524" t="s">
        <v>38</v>
      </c>
      <c r="C81" s="525"/>
      <c r="D81" s="526" t="s">
        <v>52</v>
      </c>
      <c r="E81" s="527"/>
      <c r="F81" s="364" t="s">
        <v>57</v>
      </c>
      <c r="G81" s="360" t="s">
        <v>134</v>
      </c>
      <c r="H81" s="363" t="s">
        <v>135</v>
      </c>
      <c r="J81" s="464"/>
      <c r="K81" s="464"/>
      <c r="L81" s="464"/>
      <c r="M81" s="464"/>
      <c r="N81" s="464"/>
      <c r="O81" s="464"/>
      <c r="P81" s="464"/>
      <c r="Q81" s="464"/>
      <c r="R81" s="464"/>
    </row>
    <row r="82" spans="1:18" ht="15" customHeight="1" x14ac:dyDescent="0.25">
      <c r="A82" s="2" t="s">
        <v>16</v>
      </c>
      <c r="B82" s="483"/>
      <c r="C82" s="484"/>
      <c r="D82" s="485"/>
      <c r="E82" s="486"/>
      <c r="F82" s="41">
        <f>B82*D82</f>
        <v>0</v>
      </c>
      <c r="G82" s="129"/>
      <c r="H82" s="41">
        <f>F82-G82</f>
        <v>0</v>
      </c>
      <c r="J82" s="464"/>
      <c r="K82" s="464"/>
      <c r="L82" s="464"/>
      <c r="M82" s="464"/>
      <c r="N82" s="464"/>
      <c r="O82" s="464"/>
      <c r="P82" s="464"/>
      <c r="Q82" s="464"/>
      <c r="R82" s="464"/>
    </row>
    <row r="83" spans="1:18" ht="15" customHeight="1" x14ac:dyDescent="0.25">
      <c r="A83" s="2" t="s">
        <v>17</v>
      </c>
      <c r="B83" s="483"/>
      <c r="C83" s="484"/>
      <c r="D83" s="485"/>
      <c r="E83" s="486"/>
      <c r="F83" s="41">
        <f>B83*D83</f>
        <v>0</v>
      </c>
      <c r="G83" s="129"/>
      <c r="H83" s="41">
        <f t="shared" ref="H83:H86" si="19">F83-G83</f>
        <v>0</v>
      </c>
      <c r="J83" s="464"/>
      <c r="K83" s="464"/>
      <c r="L83" s="464"/>
      <c r="M83" s="464"/>
      <c r="N83" s="464"/>
      <c r="O83" s="464"/>
      <c r="P83" s="464"/>
      <c r="Q83" s="464"/>
      <c r="R83" s="464"/>
    </row>
    <row r="84" spans="1:18" ht="15" customHeight="1" x14ac:dyDescent="0.25">
      <c r="A84" s="2" t="s">
        <v>13</v>
      </c>
      <c r="B84" s="483"/>
      <c r="C84" s="484"/>
      <c r="D84" s="485"/>
      <c r="E84" s="486"/>
      <c r="F84" s="41">
        <f>B84*D84</f>
        <v>0</v>
      </c>
      <c r="G84" s="129"/>
      <c r="H84" s="41">
        <f t="shared" si="19"/>
        <v>0</v>
      </c>
      <c r="J84" s="464"/>
      <c r="K84" s="464"/>
      <c r="L84" s="464"/>
      <c r="M84" s="464"/>
      <c r="N84" s="464"/>
      <c r="O84" s="464"/>
      <c r="P84" s="464"/>
      <c r="Q84" s="464"/>
      <c r="R84" s="464"/>
    </row>
    <row r="85" spans="1:18" ht="15" customHeight="1" x14ac:dyDescent="0.25">
      <c r="A85" s="2" t="s">
        <v>18</v>
      </c>
      <c r="B85" s="483"/>
      <c r="C85" s="484"/>
      <c r="D85" s="485"/>
      <c r="E85" s="486"/>
      <c r="F85" s="41">
        <f>B85*D85</f>
        <v>0</v>
      </c>
      <c r="G85" s="129"/>
      <c r="H85" s="41">
        <f t="shared" si="19"/>
        <v>0</v>
      </c>
      <c r="J85" s="464"/>
      <c r="K85" s="464"/>
      <c r="L85" s="464"/>
      <c r="M85" s="464"/>
      <c r="N85" s="464"/>
      <c r="O85" s="464"/>
      <c r="P85" s="464"/>
      <c r="Q85" s="464"/>
      <c r="R85" s="464"/>
    </row>
    <row r="86" spans="1:18" ht="15" customHeight="1" x14ac:dyDescent="0.25">
      <c r="A86" s="2" t="s">
        <v>19</v>
      </c>
      <c r="B86" s="483"/>
      <c r="C86" s="484"/>
      <c r="D86" s="485"/>
      <c r="E86" s="486"/>
      <c r="F86" s="41">
        <f>B86*D86</f>
        <v>0</v>
      </c>
      <c r="G86" s="129"/>
      <c r="H86" s="41">
        <f t="shared" si="19"/>
        <v>0</v>
      </c>
      <c r="J86" s="464"/>
      <c r="K86" s="464"/>
      <c r="L86" s="464"/>
      <c r="M86" s="464"/>
      <c r="N86" s="464"/>
      <c r="O86" s="464"/>
      <c r="P86" s="464"/>
      <c r="Q86" s="464"/>
      <c r="R86" s="464"/>
    </row>
    <row r="87" spans="1:18" ht="15" customHeight="1" x14ac:dyDescent="0.25">
      <c r="A87" s="4"/>
      <c r="B87" s="22"/>
      <c r="C87" s="45"/>
      <c r="D87" s="519" t="s">
        <v>56</v>
      </c>
      <c r="E87" s="520"/>
      <c r="F87" s="95">
        <f>SUM(F82:F86)</f>
        <v>0</v>
      </c>
      <c r="G87" s="95">
        <f>SUM(G82:G86)</f>
        <v>0</v>
      </c>
      <c r="H87" s="95">
        <f>SUM(H82:H86)</f>
        <v>0</v>
      </c>
      <c r="J87" s="464"/>
      <c r="K87" s="464"/>
      <c r="L87" s="464"/>
      <c r="M87" s="464"/>
      <c r="N87" s="464"/>
      <c r="O87" s="464"/>
      <c r="P87" s="464"/>
      <c r="Q87" s="464"/>
      <c r="R87" s="464"/>
    </row>
    <row r="88" spans="1:18" ht="15" customHeight="1" x14ac:dyDescent="0.25">
      <c r="A88" s="5"/>
      <c r="B88" s="5"/>
      <c r="C88" s="5"/>
      <c r="D88" s="11"/>
      <c r="E88" s="11"/>
      <c r="F88" s="31"/>
      <c r="G88" s="31"/>
      <c r="H88" s="31"/>
      <c r="J88" s="464"/>
      <c r="K88" s="464"/>
      <c r="L88" s="464"/>
      <c r="M88" s="464"/>
      <c r="N88" s="464"/>
      <c r="O88" s="464"/>
      <c r="P88" s="464"/>
      <c r="Q88" s="464"/>
      <c r="R88" s="464"/>
    </row>
    <row r="89" spans="1:18" ht="15" customHeight="1" x14ac:dyDescent="0.3">
      <c r="A89" s="226" t="s">
        <v>20</v>
      </c>
      <c r="B89" s="477" t="s">
        <v>173</v>
      </c>
      <c r="C89" s="478"/>
      <c r="D89" s="479" t="s">
        <v>52</v>
      </c>
      <c r="E89" s="480"/>
      <c r="F89" s="101" t="s">
        <v>57</v>
      </c>
      <c r="G89" s="360" t="s">
        <v>134</v>
      </c>
      <c r="H89" s="227" t="s">
        <v>135</v>
      </c>
      <c r="J89" s="464"/>
      <c r="K89" s="464"/>
      <c r="L89" s="464"/>
      <c r="M89" s="464"/>
      <c r="N89" s="464"/>
      <c r="O89" s="464"/>
      <c r="P89" s="464"/>
      <c r="Q89" s="464"/>
      <c r="R89" s="464"/>
    </row>
    <row r="90" spans="1:18" ht="15" customHeight="1" x14ac:dyDescent="0.25">
      <c r="A90" s="488" t="s">
        <v>79</v>
      </c>
      <c r="B90" s="489"/>
      <c r="C90" s="489"/>
      <c r="D90" s="489"/>
      <c r="E90" s="489"/>
      <c r="F90" s="489"/>
      <c r="G90" s="489"/>
      <c r="H90" s="490"/>
    </row>
    <row r="91" spans="1:18" ht="15" customHeight="1" x14ac:dyDescent="0.25">
      <c r="A91" s="170"/>
      <c r="B91" s="483"/>
      <c r="C91" s="484"/>
      <c r="D91" s="481"/>
      <c r="E91" s="482"/>
      <c r="F91" s="42">
        <f>D91*B91</f>
        <v>0</v>
      </c>
      <c r="G91" s="171"/>
      <c r="H91" s="42">
        <f>F91-G91</f>
        <v>0</v>
      </c>
    </row>
    <row r="92" spans="1:18" ht="15" customHeight="1" x14ac:dyDescent="0.25">
      <c r="A92" s="170"/>
      <c r="B92" s="483"/>
      <c r="C92" s="484"/>
      <c r="D92" s="481"/>
      <c r="E92" s="482"/>
      <c r="F92" s="42">
        <f>D92*B92</f>
        <v>0</v>
      </c>
      <c r="G92" s="171"/>
      <c r="H92" s="42">
        <f t="shared" ref="H92:H94" si="20">F92-G92</f>
        <v>0</v>
      </c>
    </row>
    <row r="93" spans="1:18" ht="15" customHeight="1" x14ac:dyDescent="0.25">
      <c r="A93" s="170"/>
      <c r="B93" s="483"/>
      <c r="C93" s="484"/>
      <c r="D93" s="481"/>
      <c r="E93" s="482"/>
      <c r="F93" s="42">
        <f>D93*B93</f>
        <v>0</v>
      </c>
      <c r="G93" s="171"/>
      <c r="H93" s="42">
        <f t="shared" si="20"/>
        <v>0</v>
      </c>
    </row>
    <row r="94" spans="1:18" ht="15" customHeight="1" x14ac:dyDescent="0.25">
      <c r="A94" s="170"/>
      <c r="B94" s="483"/>
      <c r="C94" s="484"/>
      <c r="D94" s="481"/>
      <c r="E94" s="482"/>
      <c r="F94" s="42">
        <f>D94*B94</f>
        <v>0</v>
      </c>
      <c r="G94" s="171"/>
      <c r="H94" s="42">
        <f t="shared" si="20"/>
        <v>0</v>
      </c>
    </row>
    <row r="95" spans="1:18" ht="15" customHeight="1" thickBot="1" x14ac:dyDescent="0.3">
      <c r="A95" s="44"/>
      <c r="B95" s="517"/>
      <c r="C95" s="517"/>
      <c r="D95" s="535" t="s">
        <v>61</v>
      </c>
      <c r="E95" s="536"/>
      <c r="F95" s="367">
        <f>SUM(F91:F94)</f>
        <v>0</v>
      </c>
      <c r="G95" s="367">
        <f>SUM(G91:G94)</f>
        <v>0</v>
      </c>
      <c r="H95" s="367">
        <f>SUM(H91:H94)</f>
        <v>0</v>
      </c>
      <c r="J95" s="464"/>
      <c r="K95" s="464"/>
      <c r="L95" s="464"/>
      <c r="M95" s="464"/>
      <c r="N95" s="464"/>
      <c r="O95" s="464"/>
      <c r="P95" s="464"/>
      <c r="Q95" s="464"/>
      <c r="R95" s="464"/>
    </row>
    <row r="96" spans="1:18" ht="15" customHeight="1" x14ac:dyDescent="0.25">
      <c r="A96" s="369" t="s">
        <v>22</v>
      </c>
      <c r="B96" s="531"/>
      <c r="C96" s="532"/>
      <c r="D96" s="533"/>
      <c r="E96" s="534"/>
      <c r="F96" s="43">
        <f t="shared" ref="F96:F102" si="21">D96*B96</f>
        <v>0</v>
      </c>
      <c r="G96" s="172"/>
      <c r="H96" s="43">
        <f>F96-G96</f>
        <v>0</v>
      </c>
      <c r="J96" s="464"/>
      <c r="K96" s="464"/>
      <c r="L96" s="464"/>
      <c r="M96" s="464"/>
      <c r="N96" s="464"/>
      <c r="O96" s="464"/>
      <c r="P96" s="464"/>
      <c r="Q96" s="464"/>
      <c r="R96" s="464"/>
    </row>
    <row r="97" spans="1:18" ht="15" customHeight="1" x14ac:dyDescent="0.25">
      <c r="A97" s="356" t="s">
        <v>164</v>
      </c>
      <c r="B97" s="483"/>
      <c r="C97" s="484"/>
      <c r="D97" s="510"/>
      <c r="E97" s="511"/>
      <c r="F97" s="42">
        <f t="shared" si="21"/>
        <v>0</v>
      </c>
      <c r="G97" s="171"/>
      <c r="H97" s="43">
        <f t="shared" ref="H97:H103" si="22">F97-G97</f>
        <v>0</v>
      </c>
      <c r="J97" s="464"/>
      <c r="K97" s="464"/>
      <c r="L97" s="464"/>
      <c r="M97" s="464"/>
      <c r="N97" s="464"/>
      <c r="O97" s="464"/>
      <c r="P97" s="464"/>
      <c r="Q97" s="464"/>
      <c r="R97" s="464"/>
    </row>
    <row r="98" spans="1:18" ht="15" customHeight="1" x14ac:dyDescent="0.25">
      <c r="A98" s="356" t="s">
        <v>23</v>
      </c>
      <c r="B98" s="483"/>
      <c r="C98" s="484"/>
      <c r="D98" s="510"/>
      <c r="E98" s="511"/>
      <c r="F98" s="42">
        <f t="shared" si="21"/>
        <v>0</v>
      </c>
      <c r="G98" s="171"/>
      <c r="H98" s="43">
        <f t="shared" si="22"/>
        <v>0</v>
      </c>
    </row>
    <row r="99" spans="1:18" ht="15" customHeight="1" x14ac:dyDescent="0.25">
      <c r="A99" s="370" t="s">
        <v>24</v>
      </c>
      <c r="B99" s="483"/>
      <c r="C99" s="484"/>
      <c r="D99" s="481"/>
      <c r="E99" s="482"/>
      <c r="F99" s="42">
        <f t="shared" si="21"/>
        <v>0</v>
      </c>
      <c r="G99" s="171"/>
      <c r="H99" s="43">
        <f t="shared" si="22"/>
        <v>0</v>
      </c>
    </row>
    <row r="100" spans="1:18" ht="15" customHeight="1" x14ac:dyDescent="0.25">
      <c r="A100" s="371" t="s">
        <v>25</v>
      </c>
      <c r="B100" s="483"/>
      <c r="C100" s="484"/>
      <c r="D100" s="510"/>
      <c r="E100" s="511"/>
      <c r="F100" s="42">
        <f t="shared" si="21"/>
        <v>0</v>
      </c>
      <c r="G100" s="171"/>
      <c r="H100" s="43">
        <f t="shared" si="22"/>
        <v>0</v>
      </c>
      <c r="J100" s="464"/>
      <c r="K100" s="464"/>
      <c r="L100" s="464"/>
      <c r="M100" s="464"/>
      <c r="N100" s="464"/>
      <c r="O100" s="464"/>
      <c r="P100" s="464"/>
      <c r="Q100" s="464"/>
      <c r="R100" s="464"/>
    </row>
    <row r="101" spans="1:18" ht="15" customHeight="1" x14ac:dyDescent="0.25">
      <c r="A101" s="356" t="s">
        <v>26</v>
      </c>
      <c r="B101" s="483"/>
      <c r="C101" s="484"/>
      <c r="D101" s="510"/>
      <c r="E101" s="511"/>
      <c r="F101" s="42">
        <f t="shared" si="21"/>
        <v>0</v>
      </c>
      <c r="G101" s="171"/>
      <c r="H101" s="43">
        <f t="shared" si="22"/>
        <v>0</v>
      </c>
      <c r="J101" s="464"/>
      <c r="K101" s="464"/>
      <c r="L101" s="464"/>
      <c r="M101" s="464"/>
      <c r="N101" s="464"/>
      <c r="O101" s="464"/>
      <c r="P101" s="464"/>
      <c r="Q101" s="464"/>
      <c r="R101" s="464"/>
    </row>
    <row r="102" spans="1:18" ht="15" customHeight="1" x14ac:dyDescent="0.25">
      <c r="A102" s="356" t="s">
        <v>199</v>
      </c>
      <c r="B102" s="483"/>
      <c r="C102" s="484"/>
      <c r="D102" s="510"/>
      <c r="E102" s="511"/>
      <c r="F102" s="42">
        <f t="shared" si="21"/>
        <v>0</v>
      </c>
      <c r="G102" s="171"/>
      <c r="H102" s="43">
        <f t="shared" si="22"/>
        <v>0</v>
      </c>
      <c r="J102" s="464"/>
      <c r="K102" s="464"/>
      <c r="L102" s="464"/>
      <c r="M102" s="464"/>
      <c r="N102" s="464"/>
      <c r="O102" s="464"/>
      <c r="P102" s="464"/>
      <c r="Q102" s="464"/>
      <c r="R102" s="464"/>
    </row>
    <row r="103" spans="1:18" ht="15" customHeight="1" x14ac:dyDescent="0.25">
      <c r="A103" s="356" t="s">
        <v>187</v>
      </c>
      <c r="B103" s="512"/>
      <c r="C103" s="513"/>
      <c r="D103" s="510"/>
      <c r="E103" s="511"/>
      <c r="F103" s="42">
        <f>D103</f>
        <v>0</v>
      </c>
      <c r="G103" s="171"/>
      <c r="H103" s="43">
        <f t="shared" si="22"/>
        <v>0</v>
      </c>
    </row>
    <row r="104" spans="1:18" ht="15" customHeight="1" x14ac:dyDescent="0.25">
      <c r="A104" s="4"/>
      <c r="B104" s="4"/>
      <c r="C104" s="4"/>
      <c r="D104" s="474" t="s">
        <v>39</v>
      </c>
      <c r="E104" s="474"/>
      <c r="F104" s="95">
        <f>SUM(F95:F103)</f>
        <v>0</v>
      </c>
      <c r="G104" s="95">
        <f>SUM(G95:G103)</f>
        <v>0</v>
      </c>
      <c r="H104" s="95">
        <f>SUM(H95:H103)</f>
        <v>0</v>
      </c>
    </row>
    <row r="105" spans="1:18" ht="15" customHeight="1" x14ac:dyDescent="0.25">
      <c r="A105" s="546"/>
      <c r="B105" s="546"/>
      <c r="C105" s="546"/>
      <c r="D105" s="546"/>
      <c r="E105" s="546"/>
      <c r="F105" s="546"/>
      <c r="G105" s="81"/>
      <c r="H105" s="81"/>
    </row>
    <row r="106" spans="1:18" ht="15" customHeight="1" x14ac:dyDescent="0.3">
      <c r="A106" s="505" t="s">
        <v>27</v>
      </c>
      <c r="B106" s="506"/>
      <c r="C106" s="506"/>
      <c r="D106" s="506"/>
      <c r="E106" s="507"/>
      <c r="F106" s="97">
        <f>F66+F74+F79+F87+F104</f>
        <v>0</v>
      </c>
      <c r="G106" s="97">
        <f>G66+G74+G79+G87+G104</f>
        <v>0</v>
      </c>
      <c r="H106" s="97">
        <f>H66+H74+H79+H87+H104</f>
        <v>0</v>
      </c>
    </row>
    <row r="107" spans="1:18" ht="15" customHeight="1" x14ac:dyDescent="0.25">
      <c r="A107" s="55"/>
      <c r="B107" s="55"/>
      <c r="C107" s="55"/>
      <c r="D107" s="55"/>
      <c r="E107" s="55"/>
      <c r="F107" s="36"/>
      <c r="G107" s="36"/>
      <c r="H107" s="36"/>
    </row>
    <row r="108" spans="1:18" ht="17.399999999999999" x14ac:dyDescent="0.3">
      <c r="A108" s="471" t="s">
        <v>28</v>
      </c>
      <c r="B108" s="472"/>
      <c r="C108" s="472"/>
      <c r="D108" s="472"/>
      <c r="E108" s="472"/>
      <c r="F108" s="472"/>
      <c r="G108" s="472"/>
      <c r="H108" s="473"/>
    </row>
    <row r="109" spans="1:18" ht="17.100000000000001" customHeight="1" x14ac:dyDescent="0.3">
      <c r="A109" s="405"/>
      <c r="B109" s="228" t="s">
        <v>151</v>
      </c>
      <c r="C109" s="466" t="s">
        <v>152</v>
      </c>
      <c r="D109" s="466"/>
      <c r="E109" s="466"/>
      <c r="F109" s="101" t="s">
        <v>57</v>
      </c>
      <c r="G109" s="360" t="s">
        <v>134</v>
      </c>
      <c r="H109" s="227" t="s">
        <v>135</v>
      </c>
    </row>
    <row r="110" spans="1:18" ht="15" customHeight="1" x14ac:dyDescent="0.25">
      <c r="A110" s="100" t="s">
        <v>29</v>
      </c>
      <c r="B110" s="307">
        <f>'Year 1'!B110</f>
        <v>0.49590000000000001</v>
      </c>
      <c r="C110" s="467" t="s">
        <v>153</v>
      </c>
      <c r="D110" s="467"/>
      <c r="E110" s="467"/>
      <c r="F110" s="102">
        <f>F66*B110</f>
        <v>0</v>
      </c>
      <c r="G110" s="104">
        <f>G66*B110</f>
        <v>0</v>
      </c>
      <c r="H110" s="104">
        <f>H66*B110</f>
        <v>0</v>
      </c>
    </row>
    <row r="111" spans="1:18" ht="15" customHeight="1" x14ac:dyDescent="0.25">
      <c r="A111" s="2" t="s">
        <v>30</v>
      </c>
      <c r="B111" s="307">
        <f>'Year 1'!B111</f>
        <v>0.30580000000000002</v>
      </c>
      <c r="C111" s="467" t="s">
        <v>153</v>
      </c>
      <c r="D111" s="467"/>
      <c r="E111" s="467"/>
      <c r="F111" s="103"/>
      <c r="G111" s="105"/>
      <c r="H111" s="105"/>
    </row>
    <row r="112" spans="1:18" ht="15" customHeight="1" x14ac:dyDescent="0.3">
      <c r="A112" s="10"/>
      <c r="B112" s="10"/>
      <c r="C112" s="10"/>
      <c r="D112" s="509" t="s">
        <v>40</v>
      </c>
      <c r="E112" s="509"/>
      <c r="F112" s="98">
        <f>SUM(F110:F111)</f>
        <v>0</v>
      </c>
      <c r="G112" s="98">
        <f>SUM(G110:G111)</f>
        <v>0</v>
      </c>
      <c r="H112" s="98">
        <f>SUM(H110:H111)</f>
        <v>0</v>
      </c>
    </row>
    <row r="113" spans="1:8" ht="15" customHeight="1" x14ac:dyDescent="0.25">
      <c r="A113" s="8"/>
      <c r="B113" s="8"/>
      <c r="C113" s="8"/>
      <c r="D113" s="8"/>
      <c r="E113" s="8"/>
      <c r="F113" s="38"/>
      <c r="G113" s="38"/>
      <c r="H113" s="38"/>
    </row>
    <row r="114" spans="1:8" ht="15" customHeight="1" x14ac:dyDescent="0.3">
      <c r="A114" s="505" t="s">
        <v>59</v>
      </c>
      <c r="B114" s="506"/>
      <c r="C114" s="506"/>
      <c r="D114" s="506"/>
      <c r="E114" s="507"/>
      <c r="F114" s="97">
        <f>F106+F112</f>
        <v>0</v>
      </c>
      <c r="G114" s="97">
        <f>G106+G112</f>
        <v>0</v>
      </c>
      <c r="H114" s="97">
        <f>H106+H112</f>
        <v>0</v>
      </c>
    </row>
    <row r="115" spans="1:8" ht="15" customHeight="1" x14ac:dyDescent="0.25">
      <c r="A115" s="13"/>
      <c r="B115" s="13"/>
      <c r="C115" s="13"/>
      <c r="D115" s="13"/>
      <c r="E115" s="13"/>
    </row>
    <row r="116" spans="1:8" ht="15" customHeight="1" thickBot="1" x14ac:dyDescent="0.3">
      <c r="A116" s="13"/>
      <c r="B116" s="13"/>
      <c r="C116" s="13"/>
      <c r="D116" s="13"/>
      <c r="E116" s="13"/>
    </row>
    <row r="117" spans="1:8" ht="36.75" customHeight="1" thickBot="1" x14ac:dyDescent="0.35">
      <c r="A117" s="409"/>
      <c r="B117" s="410" t="s">
        <v>149</v>
      </c>
      <c r="C117" s="429" t="s">
        <v>134</v>
      </c>
      <c r="D117" s="411" t="s">
        <v>135</v>
      </c>
      <c r="E117" s="13"/>
    </row>
    <row r="118" spans="1:8" ht="17.399999999999999" x14ac:dyDescent="0.3">
      <c r="A118" s="416" t="s">
        <v>195</v>
      </c>
      <c r="B118" s="422">
        <f>C118+D118</f>
        <v>0</v>
      </c>
      <c r="C118" s="423">
        <f>G114</f>
        <v>0</v>
      </c>
      <c r="D118" s="424">
        <f>H114</f>
        <v>0</v>
      </c>
      <c r="E118" s="13"/>
    </row>
    <row r="119" spans="1:8" ht="18" thickBot="1" x14ac:dyDescent="0.35">
      <c r="A119" s="416" t="s">
        <v>148</v>
      </c>
      <c r="B119" s="417" t="e">
        <f>C119+D119</f>
        <v>#DIV/0!</v>
      </c>
      <c r="C119" s="418" t="e">
        <f>C118/B118</f>
        <v>#DIV/0!</v>
      </c>
      <c r="D119" s="419" t="e">
        <f>D118/B118</f>
        <v>#DIV/0!</v>
      </c>
      <c r="E119" s="13"/>
    </row>
    <row r="120" spans="1:8" x14ac:dyDescent="0.25">
      <c r="A120" s="13"/>
      <c r="B120" s="13"/>
      <c r="C120" s="13"/>
      <c r="D120" s="13"/>
      <c r="E120" s="13"/>
    </row>
    <row r="121" spans="1:8" x14ac:dyDescent="0.25">
      <c r="A121" s="13"/>
      <c r="B121" s="13"/>
      <c r="C121" s="13"/>
      <c r="D121" s="13"/>
      <c r="E121" s="13"/>
    </row>
    <row r="122" spans="1:8" x14ac:dyDescent="0.25">
      <c r="A122" s="13"/>
      <c r="B122" s="13"/>
      <c r="C122" s="13"/>
      <c r="D122" s="13"/>
      <c r="E122" s="13"/>
    </row>
  </sheetData>
  <sheetProtection algorithmName="SHA-512" hashValue="PqKO8kCxABZ0EP1+nae4f0Cbc/6DqqA3gMPBzOevmtzbzuleVRedBN6mvEm2e2DpvFPNuh+kTFwmwjZtb9Fg1A==" saltValue="+SCvcXjfD2pyZiatwVEnbQ==" spinCount="100000" sheet="1" selectLockedCells="1"/>
  <mergeCells count="101">
    <mergeCell ref="B100:C100"/>
    <mergeCell ref="D100:E100"/>
    <mergeCell ref="B101:C101"/>
    <mergeCell ref="D94:E94"/>
    <mergeCell ref="B95:C95"/>
    <mergeCell ref="D95:E95"/>
    <mergeCell ref="B86:C86"/>
    <mergeCell ref="D86:E86"/>
    <mergeCell ref="D87:E87"/>
    <mergeCell ref="D89:E89"/>
    <mergeCell ref="A108:H108"/>
    <mergeCell ref="J7:R14"/>
    <mergeCell ref="J95:R97"/>
    <mergeCell ref="J100:R102"/>
    <mergeCell ref="D104:E104"/>
    <mergeCell ref="A105:F105"/>
    <mergeCell ref="A106:E106"/>
    <mergeCell ref="B102:C102"/>
    <mergeCell ref="D102:E102"/>
    <mergeCell ref="B103:C103"/>
    <mergeCell ref="D103:E103"/>
    <mergeCell ref="B99:C99"/>
    <mergeCell ref="D99:E99"/>
    <mergeCell ref="M40:U42"/>
    <mergeCell ref="D40:E40"/>
    <mergeCell ref="D42:E42"/>
    <mergeCell ref="A22:C22"/>
    <mergeCell ref="D91:E91"/>
    <mergeCell ref="J81:R89"/>
    <mergeCell ref="B85:C85"/>
    <mergeCell ref="D85:E85"/>
    <mergeCell ref="A18:H18"/>
    <mergeCell ref="A24:H24"/>
    <mergeCell ref="A44:H44"/>
    <mergeCell ref="D14:E14"/>
    <mergeCell ref="A54:E54"/>
    <mergeCell ref="B4:D4"/>
    <mergeCell ref="A63:E63"/>
    <mergeCell ref="J71:R72"/>
    <mergeCell ref="A71:E71"/>
    <mergeCell ref="D84:E84"/>
    <mergeCell ref="D51:E51"/>
    <mergeCell ref="A53:H53"/>
    <mergeCell ref="A64:E64"/>
    <mergeCell ref="A60:E60"/>
    <mergeCell ref="A59:E59"/>
    <mergeCell ref="A58:E58"/>
    <mergeCell ref="A57:E57"/>
    <mergeCell ref="A72:E72"/>
    <mergeCell ref="A73:E73"/>
    <mergeCell ref="D65:E65"/>
    <mergeCell ref="A68:E68"/>
    <mergeCell ref="D66:E66"/>
    <mergeCell ref="B3:D3"/>
    <mergeCell ref="A1:H2"/>
    <mergeCell ref="A7:H7"/>
    <mergeCell ref="A16:H16"/>
    <mergeCell ref="A5:H6"/>
    <mergeCell ref="D96:E96"/>
    <mergeCell ref="B92:C92"/>
    <mergeCell ref="B91:C91"/>
    <mergeCell ref="D22:E22"/>
    <mergeCell ref="D28:E28"/>
    <mergeCell ref="A36:H36"/>
    <mergeCell ref="A30:H30"/>
    <mergeCell ref="D74:E74"/>
    <mergeCell ref="A76:E76"/>
    <mergeCell ref="A77:E77"/>
    <mergeCell ref="D34:E34"/>
    <mergeCell ref="A55:E55"/>
    <mergeCell ref="A56:E56"/>
    <mergeCell ref="B93:C93"/>
    <mergeCell ref="D93:E93"/>
    <mergeCell ref="B94:C94"/>
    <mergeCell ref="D92:E92"/>
    <mergeCell ref="A90:H90"/>
    <mergeCell ref="A78:E78"/>
    <mergeCell ref="A114:E114"/>
    <mergeCell ref="A70:E70"/>
    <mergeCell ref="A69:E69"/>
    <mergeCell ref="A62:E62"/>
    <mergeCell ref="A61:E61"/>
    <mergeCell ref="D79:E79"/>
    <mergeCell ref="B81:C81"/>
    <mergeCell ref="D81:E81"/>
    <mergeCell ref="B82:C82"/>
    <mergeCell ref="D82:E82"/>
    <mergeCell ref="B83:C83"/>
    <mergeCell ref="D83:E83"/>
    <mergeCell ref="B84:C84"/>
    <mergeCell ref="B89:C89"/>
    <mergeCell ref="D101:E101"/>
    <mergeCell ref="B96:C96"/>
    <mergeCell ref="C109:E109"/>
    <mergeCell ref="C110:E110"/>
    <mergeCell ref="C111:E111"/>
    <mergeCell ref="D112:E112"/>
    <mergeCell ref="B97:C97"/>
    <mergeCell ref="D97:E97"/>
    <mergeCell ref="B98:C98"/>
    <mergeCell ref="D98:E98"/>
  </mergeCells>
  <pageMargins left="0.7" right="0.7" top="0.75" bottom="0.75" header="0.3" footer="0.3"/>
  <pageSetup orientation="portrait" r:id="rId1"/>
  <ignoredErrors>
    <ignoredError sqref="F95 H95" formula="1"/>
    <ignoredError sqref="D1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1"/>
  <sheetViews>
    <sheetView showGridLines="0" zoomScaleNormal="100" workbookViewId="0">
      <pane ySplit="4" topLeftCell="A5" activePane="bottomLeft" state="frozen"/>
      <selection pane="bottomLeft" activeCell="B9" sqref="B9"/>
    </sheetView>
  </sheetViews>
  <sheetFormatPr defaultColWidth="9.109375" defaultRowHeight="12" x14ac:dyDescent="0.25"/>
  <cols>
    <col min="1" max="1" width="49.88671875" style="1" bestFit="1" customWidth="1"/>
    <col min="2" max="2" width="17.33203125" style="1" bestFit="1" customWidth="1"/>
    <col min="3" max="5" width="15.6640625" style="1" customWidth="1"/>
    <col min="6" max="8" width="21.33203125" style="39" bestFit="1" customWidth="1"/>
    <col min="9" max="9" width="10.6640625" style="1" customWidth="1"/>
    <col min="10" max="10" width="9.109375" style="1"/>
    <col min="11" max="11" width="10.109375" style="1" bestFit="1" customWidth="1"/>
    <col min="12" max="13" width="9.109375" style="1"/>
    <col min="14" max="14" width="9.33203125" style="1" customWidth="1"/>
    <col min="15" max="15" width="9.109375" style="1" customWidth="1"/>
    <col min="16" max="16384" width="9.109375" style="1"/>
  </cols>
  <sheetData>
    <row r="1" spans="1:18" ht="14.25" customHeight="1" x14ac:dyDescent="0.3">
      <c r="A1" s="550" t="s">
        <v>158</v>
      </c>
      <c r="B1" s="550"/>
      <c r="C1" s="550"/>
      <c r="D1" s="550"/>
      <c r="E1" s="550"/>
      <c r="F1" s="550"/>
      <c r="G1" s="550"/>
      <c r="H1" s="550"/>
      <c r="I1" s="57"/>
      <c r="J1" s="57"/>
      <c r="K1" s="57"/>
      <c r="L1" s="57"/>
    </row>
    <row r="2" spans="1:18" ht="30.75" customHeight="1" x14ac:dyDescent="0.35">
      <c r="A2" s="550"/>
      <c r="B2" s="550"/>
      <c r="C2" s="550"/>
      <c r="D2" s="550"/>
      <c r="E2" s="550"/>
      <c r="F2" s="550"/>
      <c r="G2" s="550"/>
      <c r="H2" s="550"/>
      <c r="I2" s="57"/>
      <c r="J2" s="57"/>
      <c r="K2" s="57"/>
      <c r="L2" s="57"/>
      <c r="M2" s="3"/>
    </row>
    <row r="3" spans="1:18" ht="15" customHeight="1" x14ac:dyDescent="0.3">
      <c r="A3" s="230" t="s">
        <v>179</v>
      </c>
      <c r="B3" s="537">
        <f>'Year 2'!B4:D4+1</f>
        <v>730</v>
      </c>
      <c r="C3" s="538"/>
      <c r="D3" s="538"/>
      <c r="E3" s="420" t="s">
        <v>123</v>
      </c>
      <c r="F3" s="420" t="s">
        <v>120</v>
      </c>
      <c r="G3" s="82"/>
      <c r="H3" s="82"/>
      <c r="I3" s="58"/>
      <c r="J3" s="58"/>
      <c r="K3" s="58"/>
      <c r="L3" s="58"/>
    </row>
    <row r="4" spans="1:18" ht="15" customHeight="1" x14ac:dyDescent="0.3">
      <c r="A4" s="229" t="s">
        <v>180</v>
      </c>
      <c r="B4" s="493">
        <f>B3+364</f>
        <v>1094</v>
      </c>
      <c r="C4" s="494"/>
      <c r="D4" s="494"/>
      <c r="E4" s="64">
        <f>F114</f>
        <v>0</v>
      </c>
      <c r="F4" s="84">
        <f>ROUND('Project Totals'!O65,0)</f>
        <v>0</v>
      </c>
      <c r="G4" s="80"/>
      <c r="H4" s="80"/>
      <c r="I4" s="58"/>
      <c r="J4" s="58"/>
      <c r="K4" s="66"/>
      <c r="L4" s="58"/>
    </row>
    <row r="5" spans="1:18" ht="15" customHeight="1" x14ac:dyDescent="0.25">
      <c r="A5" s="543" t="s">
        <v>204</v>
      </c>
      <c r="B5" s="544"/>
      <c r="C5" s="544"/>
      <c r="D5" s="544"/>
      <c r="E5" s="544"/>
      <c r="F5" s="544"/>
      <c r="G5" s="544"/>
      <c r="H5" s="544"/>
    </row>
    <row r="6" spans="1:18" ht="15" customHeight="1" x14ac:dyDescent="0.25">
      <c r="A6" s="544"/>
      <c r="B6" s="544"/>
      <c r="C6" s="544"/>
      <c r="D6" s="544"/>
      <c r="E6" s="544"/>
      <c r="F6" s="544"/>
      <c r="G6" s="544"/>
      <c r="H6" s="544"/>
    </row>
    <row r="7" spans="1:18" ht="17.100000000000001" customHeight="1" x14ac:dyDescent="0.25">
      <c r="A7" s="469" t="s">
        <v>7</v>
      </c>
      <c r="B7" s="469"/>
      <c r="C7" s="469"/>
      <c r="D7" s="469"/>
      <c r="E7" s="469"/>
      <c r="F7" s="469"/>
      <c r="G7" s="469"/>
      <c r="H7" s="469"/>
      <c r="J7" s="464"/>
      <c r="K7" s="464"/>
      <c r="L7" s="464"/>
      <c r="M7" s="464"/>
      <c r="N7" s="464"/>
      <c r="O7" s="464"/>
      <c r="P7" s="464"/>
      <c r="Q7" s="464"/>
      <c r="R7" s="464"/>
    </row>
    <row r="8" spans="1:18" ht="45" customHeight="1" x14ac:dyDescent="0.25">
      <c r="A8" s="234" t="s">
        <v>50</v>
      </c>
      <c r="B8" s="235" t="s">
        <v>80</v>
      </c>
      <c r="C8" s="235" t="s">
        <v>42</v>
      </c>
      <c r="D8" s="235" t="s">
        <v>192</v>
      </c>
      <c r="E8" s="236" t="s">
        <v>81</v>
      </c>
      <c r="F8" s="99" t="s">
        <v>60</v>
      </c>
      <c r="G8" s="360" t="s">
        <v>134</v>
      </c>
      <c r="H8" s="227" t="s">
        <v>135</v>
      </c>
      <c r="I8" s="1" t="s">
        <v>95</v>
      </c>
      <c r="J8" s="464"/>
      <c r="K8" s="464"/>
      <c r="L8" s="464"/>
      <c r="M8" s="464"/>
      <c r="N8" s="464"/>
      <c r="O8" s="464"/>
      <c r="P8" s="464"/>
      <c r="Q8" s="464"/>
      <c r="R8" s="464"/>
    </row>
    <row r="9" spans="1:18" ht="15" customHeight="1" x14ac:dyDescent="0.25">
      <c r="A9" s="56" t="str">
        <f>'Year 1'!A9</f>
        <v>PI</v>
      </c>
      <c r="B9" s="118">
        <v>0</v>
      </c>
      <c r="C9" s="118">
        <v>0</v>
      </c>
      <c r="D9" s="118">
        <v>0</v>
      </c>
      <c r="E9" s="377">
        <f>'Year 2'!E9*1.03</f>
        <v>0</v>
      </c>
      <c r="F9" s="40">
        <f>(D9*22*I9)+(E9/9*C9)+(E9/12*B9)</f>
        <v>0</v>
      </c>
      <c r="G9" s="119"/>
      <c r="H9" s="40">
        <f>ROUND(F9-G9,0)</f>
        <v>0</v>
      </c>
      <c r="I9" s="62">
        <f>E9/195</f>
        <v>0</v>
      </c>
      <c r="J9" s="464"/>
      <c r="K9" s="464"/>
      <c r="L9" s="464"/>
      <c r="M9" s="464"/>
      <c r="N9" s="464"/>
      <c r="O9" s="464"/>
      <c r="P9" s="464"/>
      <c r="Q9" s="464"/>
      <c r="R9" s="464"/>
    </row>
    <row r="10" spans="1:18" ht="15" customHeight="1" x14ac:dyDescent="0.25">
      <c r="A10" s="56" t="str">
        <f>'Year 1'!A10</f>
        <v>Co-PI</v>
      </c>
      <c r="B10" s="118">
        <v>0</v>
      </c>
      <c r="C10" s="118">
        <v>0</v>
      </c>
      <c r="D10" s="118">
        <v>0</v>
      </c>
      <c r="E10" s="377">
        <f>'Year 2'!E10*1.03</f>
        <v>0</v>
      </c>
      <c r="F10" s="40">
        <f>(D10*22*I10)+(E10/9*C10)+(E10/12*B10)</f>
        <v>0</v>
      </c>
      <c r="G10" s="119"/>
      <c r="H10" s="40">
        <f t="shared" ref="H10:H13" si="0">ROUND(F10-G10,0)</f>
        <v>0</v>
      </c>
      <c r="I10" s="62">
        <f t="shared" ref="I10:I13" si="1">E10/195</f>
        <v>0</v>
      </c>
      <c r="J10" s="464"/>
      <c r="K10" s="464"/>
      <c r="L10" s="464"/>
      <c r="M10" s="464"/>
      <c r="N10" s="464"/>
      <c r="O10" s="464"/>
      <c r="P10" s="464"/>
      <c r="Q10" s="464"/>
      <c r="R10" s="464"/>
    </row>
    <row r="11" spans="1:18" ht="15" customHeight="1" x14ac:dyDescent="0.25">
      <c r="A11" s="56" t="str">
        <f>'Year 1'!A11</f>
        <v>Co-PI</v>
      </c>
      <c r="B11" s="118">
        <v>0</v>
      </c>
      <c r="C11" s="118">
        <v>0</v>
      </c>
      <c r="D11" s="118">
        <v>0</v>
      </c>
      <c r="E11" s="377">
        <f>'Year 2'!E11*1.03</f>
        <v>0</v>
      </c>
      <c r="F11" s="40">
        <f>(D11*22*I11)+(E11/9*C11)+(E11/12*B11)</f>
        <v>0</v>
      </c>
      <c r="G11" s="119"/>
      <c r="H11" s="40">
        <f t="shared" si="0"/>
        <v>0</v>
      </c>
      <c r="I11" s="62">
        <f t="shared" si="1"/>
        <v>0</v>
      </c>
      <c r="J11" s="464"/>
      <c r="K11" s="464"/>
      <c r="L11" s="464"/>
      <c r="M11" s="464"/>
      <c r="N11" s="464"/>
      <c r="O11" s="464"/>
      <c r="P11" s="464"/>
      <c r="Q11" s="464"/>
      <c r="R11" s="464"/>
    </row>
    <row r="12" spans="1:18" ht="15" customHeight="1" x14ac:dyDescent="0.25">
      <c r="A12" s="56" t="str">
        <f>'Year 1'!A12</f>
        <v>Co-PI</v>
      </c>
      <c r="B12" s="118">
        <v>0</v>
      </c>
      <c r="C12" s="118">
        <v>0</v>
      </c>
      <c r="D12" s="118">
        <v>0</v>
      </c>
      <c r="E12" s="377">
        <f>'Year 2'!E12*1.03</f>
        <v>0</v>
      </c>
      <c r="F12" s="40">
        <f>(D12*22*I12)+(E12/9*C12)+(E12/12*B12)</f>
        <v>0</v>
      </c>
      <c r="G12" s="119"/>
      <c r="H12" s="40">
        <f t="shared" si="0"/>
        <v>0</v>
      </c>
      <c r="I12" s="62">
        <f t="shared" si="1"/>
        <v>0</v>
      </c>
      <c r="J12" s="464"/>
      <c r="K12" s="464"/>
      <c r="L12" s="464"/>
      <c r="M12" s="464"/>
      <c r="N12" s="464"/>
      <c r="O12" s="464"/>
      <c r="P12" s="464"/>
      <c r="Q12" s="464"/>
      <c r="R12" s="464"/>
    </row>
    <row r="13" spans="1:18" ht="15" customHeight="1" x14ac:dyDescent="0.25">
      <c r="A13" s="56" t="str">
        <f>'Year 1'!A13</f>
        <v>Co-PI</v>
      </c>
      <c r="B13" s="118">
        <v>0</v>
      </c>
      <c r="C13" s="118">
        <v>0</v>
      </c>
      <c r="D13" s="118">
        <v>0</v>
      </c>
      <c r="E13" s="377">
        <f>'Year 2'!E13*1.03</f>
        <v>0</v>
      </c>
      <c r="F13" s="40">
        <f>(D13*22*I13)+(E13/9*C13)+(E13/12*B13)</f>
        <v>0</v>
      </c>
      <c r="G13" s="119"/>
      <c r="H13" s="40">
        <f t="shared" si="0"/>
        <v>0</v>
      </c>
      <c r="I13" s="62">
        <f t="shared" si="1"/>
        <v>0</v>
      </c>
      <c r="J13" s="464"/>
      <c r="K13" s="464"/>
      <c r="L13" s="464"/>
      <c r="M13" s="464"/>
      <c r="N13" s="464"/>
      <c r="O13" s="464"/>
      <c r="P13" s="464"/>
      <c r="Q13" s="464"/>
      <c r="R13" s="464"/>
    </row>
    <row r="14" spans="1:18" ht="15" customHeight="1" x14ac:dyDescent="0.25">
      <c r="A14" s="22"/>
      <c r="B14" s="23"/>
      <c r="C14" s="23"/>
      <c r="D14" s="474" t="s">
        <v>45</v>
      </c>
      <c r="E14" s="474"/>
      <c r="F14" s="95">
        <f>SUM(F9:F13)</f>
        <v>0</v>
      </c>
      <c r="G14" s="95">
        <f>SUM(G9:G13)</f>
        <v>0</v>
      </c>
      <c r="H14" s="95">
        <f>SUM(H9:H13)</f>
        <v>0</v>
      </c>
      <c r="J14" s="464"/>
      <c r="K14" s="464"/>
      <c r="L14" s="464"/>
      <c r="M14" s="464"/>
      <c r="N14" s="464"/>
      <c r="O14" s="464"/>
      <c r="P14" s="464"/>
      <c r="Q14" s="464"/>
      <c r="R14" s="464"/>
    </row>
    <row r="15" spans="1:18" ht="15" customHeight="1" x14ac:dyDescent="0.25">
      <c r="A15" s="5"/>
      <c r="B15" s="6"/>
      <c r="C15" s="6"/>
      <c r="D15" s="7"/>
      <c r="E15" s="7"/>
      <c r="F15" s="27"/>
      <c r="G15" s="27"/>
      <c r="H15" s="27"/>
      <c r="J15" s="54"/>
      <c r="K15" s="54"/>
      <c r="L15" s="54"/>
      <c r="M15" s="54"/>
      <c r="N15" s="54"/>
      <c r="O15" s="54"/>
      <c r="P15" s="54"/>
      <c r="Q15" s="54"/>
      <c r="R15" s="54"/>
    </row>
    <row r="16" spans="1:18" ht="17.100000000000001" customHeight="1" x14ac:dyDescent="0.25">
      <c r="A16" s="468" t="s">
        <v>33</v>
      </c>
      <c r="B16" s="469"/>
      <c r="C16" s="469"/>
      <c r="D16" s="469"/>
      <c r="E16" s="469"/>
      <c r="F16" s="469"/>
      <c r="G16" s="469"/>
      <c r="H16" s="470"/>
      <c r="J16" s="464"/>
      <c r="K16" s="464"/>
      <c r="L16" s="464"/>
      <c r="M16" s="464"/>
      <c r="N16" s="464"/>
      <c r="O16" s="464"/>
      <c r="P16" s="464"/>
      <c r="Q16" s="464"/>
      <c r="R16" s="464"/>
    </row>
    <row r="17" spans="1:21" ht="15" customHeight="1" x14ac:dyDescent="0.25">
      <c r="A17" s="237" t="s">
        <v>46</v>
      </c>
      <c r="B17" s="238" t="s">
        <v>47</v>
      </c>
      <c r="C17" s="238" t="s">
        <v>193</v>
      </c>
      <c r="D17" s="238" t="s">
        <v>196</v>
      </c>
      <c r="E17" s="239" t="s">
        <v>55</v>
      </c>
      <c r="F17" s="99" t="s">
        <v>60</v>
      </c>
      <c r="G17" s="360" t="s">
        <v>134</v>
      </c>
      <c r="H17" s="227" t="s">
        <v>135</v>
      </c>
      <c r="J17" s="464"/>
      <c r="K17" s="464"/>
      <c r="L17" s="464"/>
      <c r="M17" s="464"/>
      <c r="N17" s="464"/>
      <c r="O17" s="464"/>
      <c r="P17" s="464"/>
      <c r="Q17" s="464"/>
      <c r="R17" s="464"/>
    </row>
    <row r="18" spans="1:21" ht="15" customHeight="1" x14ac:dyDescent="0.25">
      <c r="A18" s="502" t="s">
        <v>72</v>
      </c>
      <c r="B18" s="503"/>
      <c r="C18" s="503"/>
      <c r="D18" s="503"/>
      <c r="E18" s="503"/>
      <c r="F18" s="503"/>
      <c r="G18" s="503"/>
      <c r="H18" s="504"/>
      <c r="J18" s="464"/>
      <c r="K18" s="464"/>
      <c r="L18" s="464"/>
      <c r="M18" s="464"/>
      <c r="N18" s="464"/>
      <c r="O18" s="464"/>
      <c r="P18" s="464"/>
      <c r="Q18" s="464"/>
      <c r="R18" s="464"/>
    </row>
    <row r="19" spans="1:21" ht="15" customHeight="1" x14ac:dyDescent="0.25">
      <c r="A19" s="24" t="s">
        <v>53</v>
      </c>
      <c r="B19" s="126"/>
      <c r="C19" s="398">
        <v>15</v>
      </c>
      <c r="D19" s="382">
        <f>'Year 2'!D19</f>
        <v>20</v>
      </c>
      <c r="E19" s="78">
        <f>'Year 2'!E19</f>
        <v>33.33</v>
      </c>
      <c r="F19" s="41">
        <f>SUM(C19*D19*E19)*B19</f>
        <v>0</v>
      </c>
      <c r="G19" s="129"/>
      <c r="H19" s="41">
        <f>F19-G19</f>
        <v>0</v>
      </c>
      <c r="I19" s="68"/>
      <c r="J19" s="464"/>
      <c r="K19" s="464"/>
      <c r="L19" s="464"/>
      <c r="M19" s="464"/>
      <c r="N19" s="464"/>
      <c r="O19" s="464"/>
      <c r="P19" s="464"/>
      <c r="Q19" s="464"/>
      <c r="R19" s="464"/>
      <c r="S19" s="54"/>
      <c r="T19" s="54"/>
      <c r="U19" s="54"/>
    </row>
    <row r="20" spans="1:21" ht="15" customHeight="1" x14ac:dyDescent="0.25">
      <c r="A20" s="24" t="s">
        <v>54</v>
      </c>
      <c r="B20" s="126"/>
      <c r="C20" s="398">
        <v>15</v>
      </c>
      <c r="D20" s="382">
        <f>'Year 2'!D20</f>
        <v>20</v>
      </c>
      <c r="E20" s="78">
        <f>'Year 2'!E20</f>
        <v>33.33</v>
      </c>
      <c r="F20" s="41">
        <f t="shared" ref="F20:F21" si="2">SUM(C20*D20*E20)*B20</f>
        <v>0</v>
      </c>
      <c r="G20" s="129"/>
      <c r="H20" s="41">
        <f t="shared" ref="H20:H21" si="3">F20-G20</f>
        <v>0</v>
      </c>
      <c r="I20" s="68"/>
      <c r="J20" s="464"/>
      <c r="K20" s="464"/>
      <c r="L20" s="464"/>
      <c r="M20" s="464"/>
      <c r="N20" s="464"/>
      <c r="O20" s="464"/>
      <c r="P20" s="464"/>
      <c r="Q20" s="464"/>
      <c r="R20" s="464"/>
      <c r="S20" s="54"/>
      <c r="T20" s="54"/>
      <c r="U20" s="54"/>
    </row>
    <row r="21" spans="1:21" ht="15" customHeight="1" x14ac:dyDescent="0.25">
      <c r="A21" s="24" t="s">
        <v>48</v>
      </c>
      <c r="B21" s="126"/>
      <c r="C21" s="398">
        <v>14</v>
      </c>
      <c r="D21" s="382">
        <f>'Year 2'!D21</f>
        <v>20</v>
      </c>
      <c r="E21" s="78">
        <f>'Year 2'!E21</f>
        <v>33.33</v>
      </c>
      <c r="F21" s="41">
        <f t="shared" si="2"/>
        <v>0</v>
      </c>
      <c r="G21" s="129"/>
      <c r="H21" s="41">
        <f t="shared" si="3"/>
        <v>0</v>
      </c>
      <c r="I21" s="68"/>
      <c r="J21" s="464"/>
      <c r="K21" s="464"/>
      <c r="L21" s="464"/>
      <c r="M21" s="464"/>
      <c r="N21" s="464"/>
      <c r="O21" s="464"/>
      <c r="P21" s="464"/>
      <c r="Q21" s="464"/>
      <c r="R21" s="464"/>
      <c r="S21" s="54"/>
      <c r="T21" s="54"/>
      <c r="U21" s="54"/>
    </row>
    <row r="22" spans="1:21" ht="15" customHeight="1" x14ac:dyDescent="0.25">
      <c r="A22" s="548"/>
      <c r="B22" s="548"/>
      <c r="C22" s="548"/>
      <c r="D22" s="475" t="s">
        <v>74</v>
      </c>
      <c r="E22" s="476"/>
      <c r="F22" s="79">
        <f>SUM(F19:F21)</f>
        <v>0</v>
      </c>
      <c r="G22" s="79">
        <f>SUM(G19:G21)</f>
        <v>0</v>
      </c>
      <c r="H22" s="79">
        <f>SUM(H19:H21)</f>
        <v>0</v>
      </c>
      <c r="I22" s="68"/>
      <c r="J22" s="464"/>
      <c r="K22" s="464"/>
      <c r="L22" s="464"/>
      <c r="M22" s="464"/>
      <c r="N22" s="464"/>
      <c r="O22" s="464"/>
      <c r="P22" s="464"/>
      <c r="Q22" s="464"/>
      <c r="R22" s="464"/>
      <c r="S22" s="54"/>
      <c r="T22" s="54"/>
      <c r="U22" s="54"/>
    </row>
    <row r="23" spans="1:21" ht="15" customHeight="1" x14ac:dyDescent="0.25">
      <c r="A23" s="46"/>
      <c r="B23" s="47"/>
      <c r="C23" s="17"/>
      <c r="D23" s="48"/>
      <c r="E23" s="48"/>
      <c r="F23" s="49"/>
      <c r="G23" s="49"/>
      <c r="H23" s="49"/>
      <c r="J23" s="464"/>
      <c r="K23" s="464"/>
      <c r="L23" s="464"/>
      <c r="M23" s="464"/>
      <c r="N23" s="464"/>
      <c r="O23" s="464"/>
      <c r="P23" s="464"/>
      <c r="Q23" s="464"/>
      <c r="R23" s="464"/>
      <c r="S23" s="54"/>
      <c r="T23" s="54"/>
      <c r="U23" s="54"/>
    </row>
    <row r="24" spans="1:21" ht="15" customHeight="1" x14ac:dyDescent="0.25">
      <c r="A24" s="502" t="s">
        <v>73</v>
      </c>
      <c r="B24" s="503"/>
      <c r="C24" s="503"/>
      <c r="D24" s="503"/>
      <c r="E24" s="503"/>
      <c r="F24" s="503"/>
      <c r="G24" s="503"/>
      <c r="H24" s="504"/>
      <c r="J24" s="464"/>
      <c r="K24" s="464"/>
      <c r="L24" s="464"/>
      <c r="M24" s="464"/>
      <c r="N24" s="464"/>
      <c r="O24" s="464"/>
      <c r="P24" s="464"/>
      <c r="Q24" s="464"/>
      <c r="R24" s="464"/>
      <c r="S24" s="54"/>
      <c r="T24" s="54"/>
      <c r="U24" s="54"/>
    </row>
    <row r="25" spans="1:21" ht="15" customHeight="1" x14ac:dyDescent="0.25">
      <c r="A25" s="24" t="s">
        <v>53</v>
      </c>
      <c r="B25" s="136"/>
      <c r="C25" s="398">
        <v>15</v>
      </c>
      <c r="D25" s="382">
        <f>'Year 2'!D25</f>
        <v>20</v>
      </c>
      <c r="E25" s="78">
        <f>'Year 2'!E25</f>
        <v>21.67</v>
      </c>
      <c r="F25" s="41">
        <f>SUM(C25*D25*E25)*B25</f>
        <v>0</v>
      </c>
      <c r="G25" s="129"/>
      <c r="H25" s="41">
        <f>F25-G25</f>
        <v>0</v>
      </c>
      <c r="I25" s="68"/>
      <c r="J25" s="464"/>
      <c r="K25" s="464"/>
      <c r="L25" s="464"/>
      <c r="M25" s="464"/>
      <c r="N25" s="464"/>
      <c r="O25" s="464"/>
      <c r="P25" s="464"/>
      <c r="Q25" s="464"/>
      <c r="R25" s="464"/>
      <c r="S25" s="54"/>
      <c r="T25" s="54"/>
      <c r="U25" s="54"/>
    </row>
    <row r="26" spans="1:21" ht="15" customHeight="1" x14ac:dyDescent="0.25">
      <c r="A26" s="24" t="s">
        <v>54</v>
      </c>
      <c r="B26" s="136"/>
      <c r="C26" s="398">
        <v>15</v>
      </c>
      <c r="D26" s="382">
        <f>'Year 2'!D26</f>
        <v>20</v>
      </c>
      <c r="E26" s="78">
        <f>'Year 2'!E26</f>
        <v>21.67</v>
      </c>
      <c r="F26" s="41">
        <f t="shared" ref="F26:F27" si="4">SUM(C26*D26*E26)*B26</f>
        <v>0</v>
      </c>
      <c r="G26" s="129"/>
      <c r="H26" s="41">
        <f t="shared" ref="H26:H27" si="5">F26-G26</f>
        <v>0</v>
      </c>
      <c r="I26" s="68"/>
      <c r="J26" s="464"/>
      <c r="K26" s="464"/>
      <c r="L26" s="464"/>
      <c r="M26" s="464"/>
      <c r="N26" s="464"/>
      <c r="O26" s="464"/>
      <c r="P26" s="464"/>
      <c r="Q26" s="464"/>
      <c r="R26" s="464"/>
      <c r="S26" s="54"/>
      <c r="T26" s="54"/>
      <c r="U26" s="54"/>
    </row>
    <row r="27" spans="1:21" ht="15" customHeight="1" x14ac:dyDescent="0.25">
      <c r="A27" s="24" t="s">
        <v>48</v>
      </c>
      <c r="B27" s="136"/>
      <c r="C27" s="398">
        <v>14</v>
      </c>
      <c r="D27" s="382">
        <f>'Year 2'!D27</f>
        <v>20</v>
      </c>
      <c r="E27" s="78">
        <f>'Year 2'!E27</f>
        <v>21.67</v>
      </c>
      <c r="F27" s="41">
        <f t="shared" si="4"/>
        <v>0</v>
      </c>
      <c r="G27" s="129"/>
      <c r="H27" s="41">
        <f t="shared" si="5"/>
        <v>0</v>
      </c>
      <c r="I27" s="68"/>
      <c r="J27" s="464"/>
      <c r="K27" s="464"/>
      <c r="L27" s="464"/>
      <c r="M27" s="464"/>
      <c r="N27" s="464"/>
      <c r="O27" s="464"/>
      <c r="P27" s="464"/>
      <c r="Q27" s="464"/>
      <c r="R27" s="464"/>
      <c r="S27" s="54"/>
      <c r="T27" s="54"/>
      <c r="U27" s="54"/>
    </row>
    <row r="28" spans="1:21" ht="15" customHeight="1" x14ac:dyDescent="0.25">
      <c r="A28" s="46"/>
      <c r="B28" s="47"/>
      <c r="C28" s="52"/>
      <c r="D28" s="500" t="s">
        <v>75</v>
      </c>
      <c r="E28" s="501"/>
      <c r="F28" s="79">
        <f>SUM(F25:F27)</f>
        <v>0</v>
      </c>
      <c r="G28" s="79">
        <f>SUM(G25:G27)</f>
        <v>0</v>
      </c>
      <c r="H28" s="79">
        <f>SUM(H25:H27)</f>
        <v>0</v>
      </c>
      <c r="I28" s="68"/>
      <c r="J28" s="464"/>
      <c r="K28" s="464"/>
      <c r="L28" s="464"/>
      <c r="M28" s="464"/>
      <c r="N28" s="464"/>
      <c r="O28" s="464"/>
      <c r="P28" s="464"/>
      <c r="Q28" s="464"/>
      <c r="R28" s="464"/>
      <c r="S28" s="54"/>
      <c r="T28" s="54"/>
      <c r="U28" s="54"/>
    </row>
    <row r="29" spans="1:21" ht="15" customHeight="1" x14ac:dyDescent="0.25">
      <c r="A29" s="46"/>
      <c r="B29" s="47"/>
      <c r="C29" s="25"/>
      <c r="D29" s="53"/>
      <c r="E29" s="53"/>
      <c r="F29" s="49"/>
      <c r="G29" s="49"/>
      <c r="H29" s="49"/>
      <c r="J29" s="464"/>
      <c r="K29" s="464"/>
      <c r="L29" s="464"/>
      <c r="M29" s="464"/>
      <c r="N29" s="464"/>
      <c r="O29" s="464"/>
      <c r="P29" s="464"/>
      <c r="Q29" s="464"/>
      <c r="R29" s="464"/>
      <c r="S29" s="54"/>
      <c r="T29" s="54"/>
      <c r="U29" s="54"/>
    </row>
    <row r="30" spans="1:21" ht="15" customHeight="1" x14ac:dyDescent="0.25">
      <c r="A30" s="502" t="s">
        <v>132</v>
      </c>
      <c r="B30" s="503"/>
      <c r="C30" s="503"/>
      <c r="D30" s="503"/>
      <c r="E30" s="503"/>
      <c r="F30" s="503"/>
      <c r="G30" s="503"/>
      <c r="H30" s="504"/>
      <c r="J30" s="464"/>
      <c r="K30" s="464"/>
      <c r="L30" s="464"/>
      <c r="M30" s="464"/>
      <c r="N30" s="464"/>
      <c r="O30" s="464"/>
      <c r="P30" s="464"/>
      <c r="Q30" s="464"/>
      <c r="R30" s="464"/>
      <c r="S30" s="54"/>
      <c r="T30" s="54"/>
      <c r="U30" s="54"/>
    </row>
    <row r="31" spans="1:21" ht="15" customHeight="1" x14ac:dyDescent="0.25">
      <c r="A31" s="24" t="s">
        <v>53</v>
      </c>
      <c r="B31" s="126"/>
      <c r="C31" s="140">
        <v>15</v>
      </c>
      <c r="D31" s="127">
        <v>20</v>
      </c>
      <c r="E31" s="128"/>
      <c r="F31" s="41">
        <f>SUM(C31*D31*E31)*B31</f>
        <v>0</v>
      </c>
      <c r="G31" s="129"/>
      <c r="H31" s="41">
        <f>F31-G31</f>
        <v>0</v>
      </c>
      <c r="I31" s="68"/>
      <c r="J31" s="464"/>
      <c r="K31" s="464"/>
      <c r="L31" s="464"/>
      <c r="M31" s="464"/>
      <c r="N31" s="464"/>
      <c r="O31" s="464"/>
      <c r="P31" s="464"/>
      <c r="Q31" s="464"/>
      <c r="R31" s="464"/>
      <c r="S31" s="54"/>
      <c r="T31" s="54"/>
      <c r="U31" s="54"/>
    </row>
    <row r="32" spans="1:21" ht="15" customHeight="1" x14ac:dyDescent="0.25">
      <c r="A32" s="24" t="s">
        <v>54</v>
      </c>
      <c r="B32" s="126"/>
      <c r="C32" s="140">
        <v>15</v>
      </c>
      <c r="D32" s="127">
        <v>20</v>
      </c>
      <c r="E32" s="128"/>
      <c r="F32" s="41">
        <f t="shared" ref="F32:F33" si="6">SUM(C32*D32*E32)*B32</f>
        <v>0</v>
      </c>
      <c r="G32" s="129"/>
      <c r="H32" s="41">
        <f t="shared" ref="H32:H33" si="7">F32-G32</f>
        <v>0</v>
      </c>
      <c r="I32" s="68"/>
      <c r="J32" s="464"/>
      <c r="K32" s="464"/>
      <c r="L32" s="464"/>
      <c r="M32" s="464"/>
      <c r="N32" s="464"/>
      <c r="O32" s="464"/>
      <c r="P32" s="464"/>
      <c r="Q32" s="464"/>
      <c r="R32" s="464"/>
      <c r="S32" s="54"/>
      <c r="T32" s="54"/>
      <c r="U32" s="54"/>
    </row>
    <row r="33" spans="1:21" ht="15" customHeight="1" x14ac:dyDescent="0.25">
      <c r="A33" s="24" t="s">
        <v>48</v>
      </c>
      <c r="B33" s="126"/>
      <c r="C33" s="140">
        <v>14</v>
      </c>
      <c r="D33" s="127"/>
      <c r="E33" s="128"/>
      <c r="F33" s="41">
        <f t="shared" si="6"/>
        <v>0</v>
      </c>
      <c r="G33" s="129"/>
      <c r="H33" s="41">
        <f t="shared" si="7"/>
        <v>0</v>
      </c>
      <c r="I33" s="68"/>
      <c r="J33" s="464"/>
      <c r="K33" s="464"/>
      <c r="L33" s="464"/>
      <c r="M33" s="464"/>
      <c r="N33" s="464"/>
      <c r="O33" s="464"/>
      <c r="P33" s="464"/>
      <c r="Q33" s="464"/>
      <c r="R33" s="464"/>
      <c r="S33" s="54"/>
      <c r="T33" s="54"/>
      <c r="U33" s="54"/>
    </row>
    <row r="34" spans="1:21" ht="15" customHeight="1" x14ac:dyDescent="0.25">
      <c r="A34" s="25"/>
      <c r="B34" s="25"/>
      <c r="C34" s="25"/>
      <c r="D34" s="499" t="s">
        <v>133</v>
      </c>
      <c r="E34" s="499"/>
      <c r="F34" s="79">
        <f>SUM(F31:F33)</f>
        <v>0</v>
      </c>
      <c r="G34" s="79">
        <f>SUM(G31:G33)</f>
        <v>0</v>
      </c>
      <c r="H34" s="79">
        <f>SUM(H31:H33)</f>
        <v>0</v>
      </c>
      <c r="I34" s="68"/>
      <c r="J34" s="464"/>
      <c r="K34" s="464"/>
      <c r="L34" s="464"/>
      <c r="M34" s="464"/>
      <c r="N34" s="464"/>
      <c r="O34" s="464"/>
      <c r="P34" s="464"/>
      <c r="Q34" s="464"/>
      <c r="R34" s="464"/>
      <c r="S34" s="54"/>
      <c r="T34" s="54"/>
      <c r="U34" s="54"/>
    </row>
    <row r="35" spans="1:21" ht="15" customHeight="1" x14ac:dyDescent="0.25">
      <c r="A35" s="25"/>
      <c r="B35" s="25"/>
      <c r="C35" s="25"/>
      <c r="D35" s="70"/>
      <c r="E35" s="70"/>
      <c r="F35" s="71"/>
      <c r="G35" s="71"/>
      <c r="H35" s="71"/>
      <c r="I35" s="68"/>
      <c r="J35" s="464"/>
      <c r="K35" s="464"/>
      <c r="L35" s="464"/>
      <c r="M35" s="464"/>
      <c r="N35" s="464"/>
      <c r="O35" s="464"/>
      <c r="P35" s="464"/>
      <c r="Q35" s="464"/>
      <c r="R35" s="464"/>
      <c r="S35" s="54"/>
      <c r="T35" s="54"/>
      <c r="U35" s="54"/>
    </row>
    <row r="36" spans="1:21" ht="15" customHeight="1" x14ac:dyDescent="0.25">
      <c r="A36" s="502" t="s">
        <v>71</v>
      </c>
      <c r="B36" s="503"/>
      <c r="C36" s="503"/>
      <c r="D36" s="503"/>
      <c r="E36" s="503"/>
      <c r="F36" s="503"/>
      <c r="G36" s="503"/>
      <c r="H36" s="504"/>
      <c r="S36" s="54"/>
      <c r="T36" s="54"/>
      <c r="U36" s="54"/>
    </row>
    <row r="37" spans="1:21" ht="15" customHeight="1" x14ac:dyDescent="0.25">
      <c r="A37" s="24" t="s">
        <v>53</v>
      </c>
      <c r="B37" s="126"/>
      <c r="C37" s="143">
        <v>15</v>
      </c>
      <c r="D37" s="127">
        <v>20</v>
      </c>
      <c r="E37" s="128"/>
      <c r="F37" s="41">
        <f>SUM(C37*D37*E37)*B37</f>
        <v>0</v>
      </c>
      <c r="G37" s="129"/>
      <c r="H37" s="41">
        <f>F37-G37</f>
        <v>0</v>
      </c>
      <c r="I37" s="68"/>
      <c r="J37" s="54"/>
      <c r="K37" s="54"/>
      <c r="L37" s="54"/>
      <c r="M37" s="54"/>
      <c r="N37" s="54"/>
      <c r="O37" s="54"/>
      <c r="P37" s="54"/>
      <c r="Q37" s="54"/>
      <c r="R37" s="54"/>
      <c r="S37" s="54"/>
      <c r="T37" s="54"/>
      <c r="U37" s="54"/>
    </row>
    <row r="38" spans="1:21" ht="15" customHeight="1" x14ac:dyDescent="0.25">
      <c r="A38" s="24" t="s">
        <v>54</v>
      </c>
      <c r="B38" s="126"/>
      <c r="C38" s="143">
        <v>15</v>
      </c>
      <c r="D38" s="127">
        <v>20</v>
      </c>
      <c r="E38" s="128"/>
      <c r="F38" s="41">
        <f t="shared" ref="F38" si="8">SUM(C38*D38*E38)*B38</f>
        <v>0</v>
      </c>
      <c r="G38" s="129"/>
      <c r="H38" s="41">
        <f t="shared" ref="H38:H39" si="9">F38-G38</f>
        <v>0</v>
      </c>
      <c r="I38" s="68"/>
      <c r="J38" s="54"/>
      <c r="K38" s="54"/>
      <c r="L38" s="54"/>
      <c r="M38" s="54"/>
      <c r="N38" s="54"/>
      <c r="O38" s="54"/>
      <c r="P38" s="54"/>
      <c r="Q38" s="54"/>
      <c r="R38" s="54"/>
    </row>
    <row r="39" spans="1:21" ht="15" customHeight="1" x14ac:dyDescent="0.25">
      <c r="A39" s="24" t="s">
        <v>48</v>
      </c>
      <c r="B39" s="126"/>
      <c r="C39" s="143">
        <v>14</v>
      </c>
      <c r="D39" s="127"/>
      <c r="E39" s="128"/>
      <c r="F39" s="41">
        <f t="shared" ref="F39" si="10">SUM(C39*D39*E39)*B39</f>
        <v>0</v>
      </c>
      <c r="G39" s="129"/>
      <c r="H39" s="41">
        <f t="shared" si="9"/>
        <v>0</v>
      </c>
      <c r="I39" s="68"/>
      <c r="M39" s="547"/>
      <c r="N39" s="547"/>
      <c r="O39" s="547"/>
      <c r="P39" s="547"/>
      <c r="Q39" s="547"/>
      <c r="R39" s="547"/>
      <c r="S39" s="547"/>
      <c r="T39" s="547"/>
      <c r="U39" s="547"/>
    </row>
    <row r="40" spans="1:21" ht="15" customHeight="1" x14ac:dyDescent="0.25">
      <c r="A40" s="25"/>
      <c r="B40" s="25"/>
      <c r="C40" s="25"/>
      <c r="D40" s="499" t="s">
        <v>76</v>
      </c>
      <c r="E40" s="499"/>
      <c r="F40" s="79">
        <f>SUM(F37:F39)</f>
        <v>0</v>
      </c>
      <c r="G40" s="79">
        <f>SUM(G37:G39)</f>
        <v>0</v>
      </c>
      <c r="H40" s="79">
        <f>SUM(H37:H39)</f>
        <v>0</v>
      </c>
      <c r="I40" s="68"/>
      <c r="M40" s="547"/>
      <c r="N40" s="547"/>
      <c r="O40" s="547"/>
      <c r="P40" s="547"/>
      <c r="Q40" s="547"/>
      <c r="R40" s="547"/>
      <c r="S40" s="547"/>
      <c r="T40" s="547"/>
      <c r="U40" s="547"/>
    </row>
    <row r="41" spans="1:21" ht="15" customHeight="1" x14ac:dyDescent="0.25">
      <c r="A41" s="25"/>
      <c r="B41" s="25"/>
      <c r="C41" s="25"/>
      <c r="D41" s="51"/>
      <c r="E41" s="51"/>
      <c r="F41" s="50"/>
      <c r="G41" s="50"/>
      <c r="H41" s="50"/>
      <c r="M41" s="547"/>
      <c r="N41" s="547"/>
      <c r="O41" s="547"/>
      <c r="P41" s="547"/>
      <c r="Q41" s="547"/>
      <c r="R41" s="547"/>
      <c r="S41" s="547"/>
      <c r="T41" s="547"/>
      <c r="U41" s="547"/>
    </row>
    <row r="42" spans="1:21" ht="15" customHeight="1" x14ac:dyDescent="0.25">
      <c r="A42" s="25"/>
      <c r="B42" s="25"/>
      <c r="C42" s="25"/>
      <c r="D42" s="474" t="s">
        <v>49</v>
      </c>
      <c r="E42" s="474"/>
      <c r="F42" s="95">
        <f>F28+F40+F22+F34</f>
        <v>0</v>
      </c>
      <c r="G42" s="95">
        <f>G28+G40+G22+G34</f>
        <v>0</v>
      </c>
      <c r="H42" s="95">
        <f>H28+H40+H22+H34</f>
        <v>0</v>
      </c>
      <c r="J42" s="54"/>
      <c r="K42" s="54"/>
      <c r="L42" s="54"/>
      <c r="M42" s="54"/>
      <c r="N42" s="54"/>
      <c r="O42" s="54"/>
      <c r="P42" s="75"/>
    </row>
    <row r="43" spans="1:21" ht="15" customHeight="1" x14ac:dyDescent="0.25">
      <c r="A43" s="13"/>
      <c r="B43" s="13"/>
      <c r="C43" s="13"/>
      <c r="D43" s="17"/>
      <c r="E43" s="17"/>
      <c r="F43" s="28"/>
      <c r="G43" s="28"/>
      <c r="H43" s="28"/>
      <c r="M43" s="67"/>
      <c r="N43" s="67"/>
      <c r="O43" s="67"/>
      <c r="P43" s="67"/>
      <c r="Q43" s="67"/>
      <c r="R43" s="67"/>
      <c r="S43" s="67"/>
      <c r="T43" s="67"/>
      <c r="U43" s="67"/>
    </row>
    <row r="44" spans="1:21" ht="17.100000000000001" customHeight="1" x14ac:dyDescent="0.25">
      <c r="A44" s="468" t="s">
        <v>9</v>
      </c>
      <c r="B44" s="469"/>
      <c r="C44" s="469"/>
      <c r="D44" s="469"/>
      <c r="E44" s="469"/>
      <c r="F44" s="469"/>
      <c r="G44" s="469"/>
      <c r="H44" s="470"/>
      <c r="J44" s="464"/>
      <c r="K44" s="464"/>
      <c r="L44" s="464"/>
      <c r="M44" s="464"/>
      <c r="N44" s="464"/>
      <c r="O44" s="464"/>
      <c r="P44" s="464"/>
      <c r="Q44" s="464"/>
      <c r="R44" s="464"/>
      <c r="S44" s="67"/>
      <c r="T44" s="67"/>
      <c r="U44" s="67"/>
    </row>
    <row r="45" spans="1:21" ht="15" customHeight="1" x14ac:dyDescent="0.25">
      <c r="A45" s="237" t="s">
        <v>46</v>
      </c>
      <c r="B45" s="238" t="s">
        <v>34</v>
      </c>
      <c r="C45" s="238" t="s">
        <v>130</v>
      </c>
      <c r="D45" s="238" t="s">
        <v>131</v>
      </c>
      <c r="E45" s="239" t="s">
        <v>81</v>
      </c>
      <c r="F45" s="362" t="s">
        <v>60</v>
      </c>
      <c r="G45" s="360" t="s">
        <v>134</v>
      </c>
      <c r="H45" s="363" t="s">
        <v>135</v>
      </c>
      <c r="J45" s="464"/>
      <c r="K45" s="464"/>
      <c r="L45" s="464"/>
      <c r="M45" s="464"/>
      <c r="N45" s="464"/>
      <c r="O45" s="464"/>
      <c r="P45" s="464"/>
      <c r="Q45" s="464"/>
      <c r="R45" s="464"/>
    </row>
    <row r="46" spans="1:21" ht="15" customHeight="1" x14ac:dyDescent="0.25">
      <c r="A46" s="355" t="str">
        <f>'Year 1'!A46</f>
        <v>Post Doctoral Associates</v>
      </c>
      <c r="B46" s="150"/>
      <c r="C46" s="151"/>
      <c r="D46" s="353">
        <f>C46/12</f>
        <v>0</v>
      </c>
      <c r="E46" s="380"/>
      <c r="F46" s="352">
        <f>E46*D46*B46</f>
        <v>0</v>
      </c>
      <c r="G46" s="152"/>
      <c r="H46" s="352">
        <f>F46-G46</f>
        <v>0</v>
      </c>
      <c r="J46" s="464"/>
      <c r="K46" s="464"/>
      <c r="L46" s="464"/>
      <c r="M46" s="464"/>
      <c r="N46" s="464"/>
      <c r="O46" s="464"/>
      <c r="P46" s="464"/>
      <c r="Q46" s="464"/>
      <c r="R46" s="464"/>
    </row>
    <row r="47" spans="1:21" ht="15" customHeight="1" x14ac:dyDescent="0.25">
      <c r="A47" s="355" t="str">
        <f>'Year 1'!A47</f>
        <v>Temp Employees</v>
      </c>
      <c r="B47" s="126"/>
      <c r="C47" s="153"/>
      <c r="D47" s="353">
        <f>C47/12</f>
        <v>0</v>
      </c>
      <c r="E47" s="380"/>
      <c r="F47" s="352">
        <f t="shared" ref="F47:F49" si="11">E47*D47*B47</f>
        <v>0</v>
      </c>
      <c r="G47" s="119"/>
      <c r="H47" s="352">
        <f t="shared" ref="H47:H50" si="12">F47-G47</f>
        <v>0</v>
      </c>
      <c r="J47" s="464"/>
      <c r="K47" s="464"/>
      <c r="L47" s="464"/>
      <c r="M47" s="464"/>
      <c r="N47" s="464"/>
      <c r="O47" s="464"/>
      <c r="P47" s="464"/>
      <c r="Q47" s="464"/>
      <c r="R47" s="464"/>
    </row>
    <row r="48" spans="1:21" ht="15" customHeight="1" x14ac:dyDescent="0.25">
      <c r="A48" s="355" t="str">
        <f>'Year 1'!A48</f>
        <v>Secretarial/Clerical (ONLY if time can be allocated)</v>
      </c>
      <c r="B48" s="126"/>
      <c r="C48" s="153"/>
      <c r="D48" s="353">
        <f>C48/12</f>
        <v>0</v>
      </c>
      <c r="E48" s="380"/>
      <c r="F48" s="352">
        <f t="shared" si="11"/>
        <v>0</v>
      </c>
      <c r="G48" s="119"/>
      <c r="H48" s="352">
        <f t="shared" si="12"/>
        <v>0</v>
      </c>
      <c r="J48" s="464"/>
      <c r="K48" s="464"/>
      <c r="L48" s="464"/>
      <c r="M48" s="464"/>
      <c r="N48" s="464"/>
      <c r="O48" s="464"/>
      <c r="P48" s="464"/>
      <c r="Q48" s="464"/>
      <c r="R48" s="464"/>
    </row>
    <row r="49" spans="1:18" ht="15" customHeight="1" x14ac:dyDescent="0.25">
      <c r="A49" s="355" t="str">
        <f>'Year 1'!A49</f>
        <v>Other Professionals</v>
      </c>
      <c r="B49" s="126"/>
      <c r="C49" s="153"/>
      <c r="D49" s="353">
        <f>C49/12</f>
        <v>0</v>
      </c>
      <c r="E49" s="380"/>
      <c r="F49" s="352">
        <f t="shared" si="11"/>
        <v>0</v>
      </c>
      <c r="G49" s="119"/>
      <c r="H49" s="352">
        <f t="shared" si="12"/>
        <v>0</v>
      </c>
    </row>
    <row r="50" spans="1:18" ht="15" customHeight="1" x14ac:dyDescent="0.25">
      <c r="A50" s="358" t="s">
        <v>154</v>
      </c>
      <c r="B50" s="126"/>
      <c r="C50" s="400"/>
      <c r="D50" s="401"/>
      <c r="E50" s="378">
        <v>4116</v>
      </c>
      <c r="F50" s="352">
        <f>E50*B50</f>
        <v>0</v>
      </c>
      <c r="G50" s="119"/>
      <c r="H50" s="352">
        <f t="shared" si="12"/>
        <v>0</v>
      </c>
    </row>
    <row r="51" spans="1:18" ht="15" customHeight="1" x14ac:dyDescent="0.25">
      <c r="A51" s="154"/>
      <c r="B51" s="155"/>
      <c r="C51" s="156"/>
      <c r="D51" s="474" t="s">
        <v>35</v>
      </c>
      <c r="E51" s="474"/>
      <c r="F51" s="181">
        <f t="shared" ref="F51:G51" si="13">SUM(F46:F50)</f>
        <v>0</v>
      </c>
      <c r="G51" s="181">
        <f t="shared" si="13"/>
        <v>0</v>
      </c>
      <c r="H51" s="181">
        <f>SUM(H46:H50)</f>
        <v>0</v>
      </c>
    </row>
    <row r="52" spans="1:18" ht="15" customHeight="1" x14ac:dyDescent="0.25">
      <c r="A52" s="157"/>
      <c r="B52" s="157"/>
      <c r="C52" s="157"/>
      <c r="D52" s="158"/>
      <c r="E52" s="158"/>
      <c r="F52" s="159"/>
      <c r="G52" s="159"/>
      <c r="H52" s="159"/>
    </row>
    <row r="53" spans="1:18" ht="17.399999999999999" x14ac:dyDescent="0.3">
      <c r="A53" s="471" t="s">
        <v>77</v>
      </c>
      <c r="B53" s="472"/>
      <c r="C53" s="472"/>
      <c r="D53" s="472"/>
      <c r="E53" s="472"/>
      <c r="F53" s="472"/>
      <c r="G53" s="472"/>
      <c r="H53" s="473"/>
    </row>
    <row r="54" spans="1:18" ht="15" customHeight="1" x14ac:dyDescent="0.3">
      <c r="A54" s="465" t="s">
        <v>150</v>
      </c>
      <c r="B54" s="465"/>
      <c r="C54" s="465"/>
      <c r="D54" s="465"/>
      <c r="E54" s="465"/>
      <c r="F54" s="364" t="s">
        <v>60</v>
      </c>
      <c r="G54" s="360" t="s">
        <v>134</v>
      </c>
      <c r="H54" s="363" t="s">
        <v>135</v>
      </c>
    </row>
    <row r="55" spans="1:18" ht="15" customHeight="1" x14ac:dyDescent="0.25">
      <c r="A55" s="495" t="str">
        <f>A7</f>
        <v>Senior/Key Personnel</v>
      </c>
      <c r="B55" s="496"/>
      <c r="C55" s="496"/>
      <c r="D55" s="496"/>
      <c r="E55" s="497"/>
      <c r="F55" s="180">
        <f>F14*0.3336</f>
        <v>0</v>
      </c>
      <c r="G55" s="119">
        <f>G14*0.3336</f>
        <v>0</v>
      </c>
      <c r="H55" s="119">
        <f>F55-G55</f>
        <v>0</v>
      </c>
      <c r="J55" s="464"/>
      <c r="K55" s="464"/>
      <c r="L55" s="464"/>
      <c r="M55" s="464"/>
      <c r="N55" s="464"/>
      <c r="O55" s="464"/>
      <c r="P55" s="464"/>
      <c r="Q55" s="464"/>
      <c r="R55" s="464"/>
    </row>
    <row r="56" spans="1:18" ht="15" customHeight="1" x14ac:dyDescent="0.25">
      <c r="A56" s="495" t="str">
        <f>A18</f>
        <v>PhD Graduate Assistantships</v>
      </c>
      <c r="B56" s="496"/>
      <c r="C56" s="496"/>
      <c r="D56" s="496"/>
      <c r="E56" s="497"/>
      <c r="F56" s="180">
        <f>((F19+F20)*0.007)+IF(D21&gt;20,F21*0.0845,F21*0.007)</f>
        <v>0</v>
      </c>
      <c r="G56" s="119">
        <f>((G19+G20)*0.007)+IF(D21&gt;20,G21*0.0845,G21*0.007)</f>
        <v>0</v>
      </c>
      <c r="H56" s="119">
        <f t="shared" ref="H56:H64" si="14">F56-G56</f>
        <v>0</v>
      </c>
      <c r="J56" s="464"/>
      <c r="K56" s="464"/>
      <c r="L56" s="464"/>
      <c r="M56" s="464"/>
      <c r="N56" s="464"/>
      <c r="O56" s="464"/>
      <c r="P56" s="464"/>
      <c r="Q56" s="464"/>
      <c r="R56" s="464"/>
    </row>
    <row r="57" spans="1:18" ht="15" customHeight="1" x14ac:dyDescent="0.25">
      <c r="A57" s="495" t="str">
        <f>A24</f>
        <v>Master's Graduate Assistantships</v>
      </c>
      <c r="B57" s="496"/>
      <c r="C57" s="496"/>
      <c r="D57" s="496"/>
      <c r="E57" s="497"/>
      <c r="F57" s="180">
        <f>((F25+F26)*0.007)+IF(D27&gt;20,F27*0.0845,F27*0.007)</f>
        <v>0</v>
      </c>
      <c r="G57" s="119">
        <f>((G25+G26)*0.007)+IF(D27&gt;20,G27*0.0845,G27*0.007)</f>
        <v>0</v>
      </c>
      <c r="H57" s="119">
        <f t="shared" si="14"/>
        <v>0</v>
      </c>
      <c r="J57" s="464"/>
      <c r="K57" s="464"/>
      <c r="L57" s="464"/>
      <c r="M57" s="464"/>
      <c r="N57" s="464"/>
      <c r="O57" s="464"/>
      <c r="P57" s="464"/>
      <c r="Q57" s="464"/>
      <c r="R57" s="464"/>
    </row>
    <row r="58" spans="1:18" ht="15" customHeight="1" x14ac:dyDescent="0.25">
      <c r="A58" s="495" t="str">
        <f>A30</f>
        <v>Graduate Student Employees (PhD/Master's)</v>
      </c>
      <c r="B58" s="496"/>
      <c r="C58" s="496"/>
      <c r="D58" s="496"/>
      <c r="E58" s="497"/>
      <c r="F58" s="180">
        <f>((F31+F32)*0.007)+IF(D33&gt;20,F33*0.0845,F33*0.007)</f>
        <v>0</v>
      </c>
      <c r="G58" s="119">
        <f>((G31+G32)*0.007)+IF(E33&gt;20,G33*0.0845,G33*0.007)</f>
        <v>0</v>
      </c>
      <c r="H58" s="119">
        <f t="shared" si="14"/>
        <v>0</v>
      </c>
      <c r="J58" s="464"/>
      <c r="K58" s="464"/>
      <c r="L58" s="464"/>
      <c r="M58" s="464"/>
      <c r="N58" s="464"/>
      <c r="O58" s="464"/>
      <c r="P58" s="464"/>
      <c r="Q58" s="464"/>
      <c r="R58" s="464"/>
    </row>
    <row r="59" spans="1:18" ht="15" customHeight="1" x14ac:dyDescent="0.25">
      <c r="A59" s="495" t="str">
        <f>A36</f>
        <v>Undergraduate Student Employees</v>
      </c>
      <c r="B59" s="496"/>
      <c r="C59" s="496"/>
      <c r="D59" s="496"/>
      <c r="E59" s="497"/>
      <c r="F59" s="180">
        <f>((F37+F38)*0.007)+IF(D39&gt;20,F39*0.0845,F39*0.007)</f>
        <v>0</v>
      </c>
      <c r="G59" s="119">
        <f>((G37+G38)*0.007)+IF(D39&gt;20,G39*0.0845,G39*0.007)</f>
        <v>0</v>
      </c>
      <c r="H59" s="119">
        <f t="shared" si="14"/>
        <v>0</v>
      </c>
      <c r="J59" s="464"/>
      <c r="K59" s="464"/>
      <c r="L59" s="464"/>
      <c r="M59" s="464"/>
      <c r="N59" s="464"/>
      <c r="O59" s="464"/>
      <c r="P59" s="464"/>
      <c r="Q59" s="464"/>
      <c r="R59" s="464"/>
    </row>
    <row r="60" spans="1:18" ht="15" customHeight="1" x14ac:dyDescent="0.25">
      <c r="A60" s="495" t="str">
        <f>A46</f>
        <v>Post Doctoral Associates</v>
      </c>
      <c r="B60" s="496"/>
      <c r="C60" s="496"/>
      <c r="D60" s="496"/>
      <c r="E60" s="497"/>
      <c r="F60" s="180">
        <f t="shared" ref="F60:G64" si="15">F46*0.3336</f>
        <v>0</v>
      </c>
      <c r="G60" s="119">
        <f t="shared" si="15"/>
        <v>0</v>
      </c>
      <c r="H60" s="119">
        <f t="shared" si="14"/>
        <v>0</v>
      </c>
      <c r="J60" s="464"/>
      <c r="K60" s="464"/>
      <c r="L60" s="464"/>
      <c r="M60" s="464"/>
      <c r="N60" s="464"/>
      <c r="O60" s="464"/>
      <c r="P60" s="464"/>
      <c r="Q60" s="464"/>
      <c r="R60" s="464"/>
    </row>
    <row r="61" spans="1:18" ht="15" customHeight="1" x14ac:dyDescent="0.25">
      <c r="A61" s="495" t="str">
        <f>A47</f>
        <v>Temp Employees</v>
      </c>
      <c r="B61" s="496"/>
      <c r="C61" s="496"/>
      <c r="D61" s="496"/>
      <c r="E61" s="497"/>
      <c r="F61" s="180">
        <f t="shared" si="15"/>
        <v>0</v>
      </c>
      <c r="G61" s="119">
        <f t="shared" si="15"/>
        <v>0</v>
      </c>
      <c r="H61" s="119">
        <f t="shared" si="14"/>
        <v>0</v>
      </c>
      <c r="J61" s="464"/>
      <c r="K61" s="464"/>
      <c r="L61" s="464"/>
      <c r="M61" s="464"/>
      <c r="N61" s="464"/>
      <c r="O61" s="464"/>
      <c r="P61" s="464"/>
      <c r="Q61" s="464"/>
      <c r="R61" s="464"/>
    </row>
    <row r="62" spans="1:18" ht="15" customHeight="1" x14ac:dyDescent="0.25">
      <c r="A62" s="495" t="str">
        <f>A48</f>
        <v>Secretarial/Clerical (ONLY if time can be allocated)</v>
      </c>
      <c r="B62" s="496"/>
      <c r="C62" s="496"/>
      <c r="D62" s="496"/>
      <c r="E62" s="497"/>
      <c r="F62" s="180">
        <f t="shared" si="15"/>
        <v>0</v>
      </c>
      <c r="G62" s="119">
        <f t="shared" si="15"/>
        <v>0</v>
      </c>
      <c r="H62" s="119">
        <f t="shared" si="14"/>
        <v>0</v>
      </c>
      <c r="J62" s="54"/>
      <c r="K62" s="54"/>
      <c r="L62" s="54"/>
      <c r="M62" s="54"/>
      <c r="N62" s="54"/>
      <c r="O62" s="54"/>
      <c r="P62" s="54"/>
      <c r="Q62" s="54"/>
      <c r="R62" s="54"/>
    </row>
    <row r="63" spans="1:18" ht="15" customHeight="1" x14ac:dyDescent="0.25">
      <c r="A63" s="495" t="str">
        <f>A49</f>
        <v>Other Professionals</v>
      </c>
      <c r="B63" s="496"/>
      <c r="C63" s="496"/>
      <c r="D63" s="496"/>
      <c r="E63" s="497"/>
      <c r="F63" s="180">
        <f t="shared" si="15"/>
        <v>0</v>
      </c>
      <c r="G63" s="119">
        <f t="shared" si="15"/>
        <v>0</v>
      </c>
      <c r="H63" s="119">
        <f t="shared" si="14"/>
        <v>0</v>
      </c>
      <c r="J63" s="54"/>
      <c r="K63" s="54"/>
      <c r="L63" s="54"/>
      <c r="M63" s="54"/>
      <c r="N63" s="54"/>
      <c r="O63" s="54"/>
      <c r="P63" s="54"/>
      <c r="Q63" s="54"/>
      <c r="R63" s="54"/>
    </row>
    <row r="64" spans="1:18" ht="15" customHeight="1" x14ac:dyDescent="0.25">
      <c r="A64" s="496" t="s">
        <v>189</v>
      </c>
      <c r="B64" s="496"/>
      <c r="C64" s="496"/>
      <c r="D64" s="496"/>
      <c r="E64" s="497"/>
      <c r="F64" s="180">
        <f t="shared" si="15"/>
        <v>0</v>
      </c>
      <c r="G64" s="119">
        <f t="shared" si="15"/>
        <v>0</v>
      </c>
      <c r="H64" s="119">
        <f t="shared" si="14"/>
        <v>0</v>
      </c>
      <c r="J64" s="54"/>
      <c r="K64" s="54"/>
      <c r="L64" s="54"/>
      <c r="M64" s="54"/>
      <c r="N64" s="54"/>
      <c r="O64" s="54"/>
      <c r="P64" s="54"/>
      <c r="Q64" s="54"/>
      <c r="R64" s="54"/>
    </row>
    <row r="65" spans="1:18" ht="15" customHeight="1" x14ac:dyDescent="0.25">
      <c r="A65" s="160"/>
      <c r="B65" s="160"/>
      <c r="C65" s="161"/>
      <c r="D65" s="519" t="s">
        <v>11</v>
      </c>
      <c r="E65" s="520"/>
      <c r="F65" s="181">
        <f>SUM(F55:F64)</f>
        <v>0</v>
      </c>
      <c r="G65" s="181">
        <f t="shared" ref="G65" si="16">SUM(G55:G64)</f>
        <v>0</v>
      </c>
      <c r="H65" s="181">
        <f>ROUND(SUM(H55:H64),0)</f>
        <v>0</v>
      </c>
    </row>
    <row r="66" spans="1:18" ht="15" customHeight="1" x14ac:dyDescent="0.25">
      <c r="A66" s="122"/>
      <c r="B66" s="122"/>
      <c r="C66" s="162"/>
      <c r="D66" s="528" t="s">
        <v>58</v>
      </c>
      <c r="E66" s="529"/>
      <c r="F66" s="354">
        <f>F14+F42+F51+F65</f>
        <v>0</v>
      </c>
      <c r="G66" s="354">
        <f t="shared" ref="G66:H66" si="17">G14+G42+G51+G65</f>
        <v>0</v>
      </c>
      <c r="H66" s="354">
        <f t="shared" si="17"/>
        <v>0</v>
      </c>
    </row>
    <row r="67" spans="1:18" ht="15" customHeight="1" x14ac:dyDescent="0.25">
      <c r="A67" s="556"/>
      <c r="B67" s="556"/>
      <c r="C67" s="556"/>
      <c r="D67" s="557"/>
      <c r="E67" s="558"/>
      <c r="F67" s="72"/>
      <c r="G67" s="72"/>
      <c r="H67" s="72"/>
    </row>
    <row r="68" spans="1:18" ht="17.100000000000001" customHeight="1" x14ac:dyDescent="0.3">
      <c r="A68" s="471" t="s">
        <v>51</v>
      </c>
      <c r="B68" s="472"/>
      <c r="C68" s="472"/>
      <c r="D68" s="472"/>
      <c r="E68" s="473"/>
      <c r="F68" s="99" t="s">
        <v>60</v>
      </c>
      <c r="G68" s="360" t="s">
        <v>134</v>
      </c>
      <c r="H68" s="227" t="s">
        <v>135</v>
      </c>
    </row>
    <row r="69" spans="1:18" ht="15" customHeight="1" x14ac:dyDescent="0.25">
      <c r="A69" s="514" t="s">
        <v>70</v>
      </c>
      <c r="B69" s="515"/>
      <c r="C69" s="515"/>
      <c r="D69" s="515"/>
      <c r="E69" s="516"/>
      <c r="F69" s="129"/>
      <c r="G69" s="129"/>
      <c r="H69" s="41">
        <f>F69-G69</f>
        <v>0</v>
      </c>
    </row>
    <row r="70" spans="1:18" ht="15" customHeight="1" x14ac:dyDescent="0.25">
      <c r="A70" s="514"/>
      <c r="B70" s="515"/>
      <c r="C70" s="515"/>
      <c r="D70" s="515"/>
      <c r="E70" s="516"/>
      <c r="F70" s="129"/>
      <c r="G70" s="129"/>
      <c r="H70" s="41">
        <f t="shared" ref="H70:H73" si="18">F70-G70</f>
        <v>0</v>
      </c>
      <c r="J70" s="464"/>
      <c r="K70" s="464"/>
      <c r="L70" s="464"/>
      <c r="M70" s="464"/>
      <c r="N70" s="464"/>
      <c r="O70" s="464"/>
      <c r="P70" s="464"/>
      <c r="Q70" s="464"/>
      <c r="R70" s="464"/>
    </row>
    <row r="71" spans="1:18" ht="15" customHeight="1" x14ac:dyDescent="0.25">
      <c r="A71" s="514"/>
      <c r="B71" s="515"/>
      <c r="C71" s="515"/>
      <c r="D71" s="515"/>
      <c r="E71" s="516"/>
      <c r="F71" s="129"/>
      <c r="G71" s="129"/>
      <c r="H71" s="41">
        <f t="shared" si="18"/>
        <v>0</v>
      </c>
      <c r="J71" s="464"/>
      <c r="K71" s="464"/>
      <c r="L71" s="464"/>
      <c r="M71" s="464"/>
      <c r="N71" s="464"/>
      <c r="O71" s="464"/>
      <c r="P71" s="464"/>
      <c r="Q71" s="464"/>
      <c r="R71" s="464"/>
    </row>
    <row r="72" spans="1:18" ht="15" customHeight="1" x14ac:dyDescent="0.25">
      <c r="A72" s="514"/>
      <c r="B72" s="515"/>
      <c r="C72" s="515"/>
      <c r="D72" s="515"/>
      <c r="E72" s="516"/>
      <c r="F72" s="129"/>
      <c r="G72" s="129"/>
      <c r="H72" s="41">
        <f t="shared" si="18"/>
        <v>0</v>
      </c>
    </row>
    <row r="73" spans="1:18" ht="15" customHeight="1" x14ac:dyDescent="0.25">
      <c r="A73" s="514"/>
      <c r="B73" s="515"/>
      <c r="C73" s="515"/>
      <c r="D73" s="515"/>
      <c r="E73" s="516"/>
      <c r="F73" s="129"/>
      <c r="G73" s="129"/>
      <c r="H73" s="41">
        <f t="shared" si="18"/>
        <v>0</v>
      </c>
    </row>
    <row r="74" spans="1:18" ht="15" customHeight="1" x14ac:dyDescent="0.25">
      <c r="A74" s="4"/>
      <c r="B74" s="4"/>
      <c r="C74" s="9"/>
      <c r="D74" s="519" t="s">
        <v>36</v>
      </c>
      <c r="E74" s="520"/>
      <c r="F74" s="95">
        <f>SUM(F69:F73)</f>
        <v>0</v>
      </c>
      <c r="G74" s="95">
        <f>SUM(G69:G73)</f>
        <v>0</v>
      </c>
      <c r="H74" s="95">
        <f>SUM(H69:H73)</f>
        <v>0</v>
      </c>
    </row>
    <row r="75" spans="1:18" ht="15" customHeight="1" x14ac:dyDescent="0.25">
      <c r="A75" s="19"/>
      <c r="B75" s="19"/>
      <c r="C75" s="19"/>
      <c r="D75" s="20"/>
      <c r="E75" s="20"/>
      <c r="F75" s="323"/>
      <c r="G75" s="33"/>
      <c r="H75" s="33"/>
    </row>
    <row r="76" spans="1:18" ht="17.100000000000001" customHeight="1" x14ac:dyDescent="0.3">
      <c r="A76" s="471" t="s">
        <v>174</v>
      </c>
      <c r="B76" s="472"/>
      <c r="C76" s="472"/>
      <c r="D76" s="472"/>
      <c r="E76" s="473"/>
      <c r="F76" s="99" t="s">
        <v>60</v>
      </c>
      <c r="G76" s="360" t="s">
        <v>134</v>
      </c>
      <c r="H76" s="227" t="s">
        <v>135</v>
      </c>
    </row>
    <row r="77" spans="1:18" ht="15" customHeight="1" x14ac:dyDescent="0.3">
      <c r="A77" s="521" t="s">
        <v>14</v>
      </c>
      <c r="B77" s="522"/>
      <c r="C77" s="522"/>
      <c r="D77" s="522"/>
      <c r="E77" s="523"/>
      <c r="F77" s="129"/>
      <c r="G77" s="129"/>
      <c r="H77" s="41">
        <f>F77-G77</f>
        <v>0</v>
      </c>
      <c r="M77"/>
    </row>
    <row r="78" spans="1:18" ht="15" customHeight="1" x14ac:dyDescent="0.25">
      <c r="A78" s="521" t="s">
        <v>15</v>
      </c>
      <c r="B78" s="522"/>
      <c r="C78" s="522"/>
      <c r="D78" s="522"/>
      <c r="E78" s="523"/>
      <c r="F78" s="129"/>
      <c r="G78" s="129"/>
      <c r="H78" s="41">
        <f>F78-G78</f>
        <v>0</v>
      </c>
    </row>
    <row r="79" spans="1:18" ht="13.8" x14ac:dyDescent="0.25">
      <c r="A79" s="5"/>
      <c r="B79" s="5"/>
      <c r="C79" s="5"/>
      <c r="D79" s="474" t="s">
        <v>37</v>
      </c>
      <c r="E79" s="474"/>
      <c r="F79" s="95">
        <f>SUM(F77:F78)</f>
        <v>0</v>
      </c>
      <c r="G79" s="95">
        <f>SUM(G77:G78)</f>
        <v>0</v>
      </c>
      <c r="H79" s="95">
        <f>SUM(H77:H78)</f>
        <v>0</v>
      </c>
    </row>
    <row r="80" spans="1:18" ht="13.8" x14ac:dyDescent="0.25">
      <c r="A80" s="5"/>
      <c r="B80" s="5"/>
      <c r="C80" s="5"/>
      <c r="D80" s="17"/>
      <c r="E80" s="17"/>
      <c r="F80" s="324"/>
      <c r="G80" s="74"/>
      <c r="H80" s="74"/>
    </row>
    <row r="81" spans="1:18" ht="17.100000000000001" customHeight="1" x14ac:dyDescent="0.3">
      <c r="A81" s="365" t="s">
        <v>163</v>
      </c>
      <c r="B81" s="551" t="s">
        <v>38</v>
      </c>
      <c r="C81" s="551"/>
      <c r="D81" s="550" t="s">
        <v>52</v>
      </c>
      <c r="E81" s="550"/>
      <c r="F81" s="359" t="s">
        <v>60</v>
      </c>
      <c r="G81" s="360" t="s">
        <v>134</v>
      </c>
      <c r="H81" s="363" t="s">
        <v>135</v>
      </c>
      <c r="J81" s="464"/>
      <c r="K81" s="464"/>
      <c r="L81" s="464"/>
      <c r="M81" s="464"/>
      <c r="N81" s="464"/>
      <c r="O81" s="464"/>
      <c r="P81" s="464"/>
      <c r="Q81" s="464"/>
      <c r="R81" s="464"/>
    </row>
    <row r="82" spans="1:18" ht="15" customHeight="1" x14ac:dyDescent="0.25">
      <c r="A82" s="2" t="s">
        <v>16</v>
      </c>
      <c r="B82" s="483"/>
      <c r="C82" s="484"/>
      <c r="D82" s="485"/>
      <c r="E82" s="486"/>
      <c r="F82" s="41">
        <f>D82*B82</f>
        <v>0</v>
      </c>
      <c r="G82" s="129"/>
      <c r="H82" s="41">
        <f>F82-G82</f>
        <v>0</v>
      </c>
      <c r="J82" s="464"/>
      <c r="K82" s="464"/>
      <c r="L82" s="464"/>
      <c r="M82" s="464"/>
      <c r="N82" s="464"/>
      <c r="O82" s="464"/>
      <c r="P82" s="464"/>
      <c r="Q82" s="464"/>
      <c r="R82" s="464"/>
    </row>
    <row r="83" spans="1:18" ht="15" customHeight="1" x14ac:dyDescent="0.25">
      <c r="A83" s="2" t="s">
        <v>17</v>
      </c>
      <c r="B83" s="483"/>
      <c r="C83" s="484"/>
      <c r="D83" s="485"/>
      <c r="E83" s="486"/>
      <c r="F83" s="41">
        <f t="shared" ref="F83:F86" si="19">B83*D83</f>
        <v>0</v>
      </c>
      <c r="G83" s="129"/>
      <c r="H83" s="41">
        <f t="shared" ref="H83:H86" si="20">F83-G83</f>
        <v>0</v>
      </c>
      <c r="J83" s="464"/>
      <c r="K83" s="464"/>
      <c r="L83" s="464"/>
      <c r="M83" s="464"/>
      <c r="N83" s="464"/>
      <c r="O83" s="464"/>
      <c r="P83" s="464"/>
      <c r="Q83" s="464"/>
      <c r="R83" s="464"/>
    </row>
    <row r="84" spans="1:18" ht="15" customHeight="1" x14ac:dyDescent="0.25">
      <c r="A84" s="2" t="s">
        <v>13</v>
      </c>
      <c r="B84" s="483"/>
      <c r="C84" s="484"/>
      <c r="D84" s="485"/>
      <c r="E84" s="486"/>
      <c r="F84" s="41">
        <f t="shared" si="19"/>
        <v>0</v>
      </c>
      <c r="G84" s="129"/>
      <c r="H84" s="41">
        <f t="shared" si="20"/>
        <v>0</v>
      </c>
      <c r="J84" s="464"/>
      <c r="K84" s="464"/>
      <c r="L84" s="464"/>
      <c r="M84" s="464"/>
      <c r="N84" s="464"/>
      <c r="O84" s="464"/>
      <c r="P84" s="464"/>
      <c r="Q84" s="464"/>
      <c r="R84" s="464"/>
    </row>
    <row r="85" spans="1:18" ht="15" customHeight="1" x14ac:dyDescent="0.25">
      <c r="A85" s="2" t="s">
        <v>18</v>
      </c>
      <c r="B85" s="483"/>
      <c r="C85" s="484"/>
      <c r="D85" s="485"/>
      <c r="E85" s="486"/>
      <c r="F85" s="41">
        <f t="shared" si="19"/>
        <v>0</v>
      </c>
      <c r="G85" s="129"/>
      <c r="H85" s="41">
        <f t="shared" si="20"/>
        <v>0</v>
      </c>
      <c r="J85" s="464"/>
      <c r="K85" s="464"/>
      <c r="L85" s="464"/>
      <c r="M85" s="464"/>
      <c r="N85" s="464"/>
      <c r="O85" s="464"/>
      <c r="P85" s="464"/>
      <c r="Q85" s="464"/>
      <c r="R85" s="464"/>
    </row>
    <row r="86" spans="1:18" ht="15" customHeight="1" x14ac:dyDescent="0.25">
      <c r="A86" s="2" t="s">
        <v>19</v>
      </c>
      <c r="B86" s="483"/>
      <c r="C86" s="484"/>
      <c r="D86" s="485"/>
      <c r="E86" s="486"/>
      <c r="F86" s="41">
        <f t="shared" si="19"/>
        <v>0</v>
      </c>
      <c r="G86" s="129"/>
      <c r="H86" s="41">
        <f t="shared" si="20"/>
        <v>0</v>
      </c>
      <c r="J86" s="464"/>
      <c r="K86" s="464"/>
      <c r="L86" s="464"/>
      <c r="M86" s="464"/>
      <c r="N86" s="464"/>
      <c r="O86" s="464"/>
      <c r="P86" s="464"/>
      <c r="Q86" s="464"/>
      <c r="R86" s="464"/>
    </row>
    <row r="87" spans="1:18" ht="15" customHeight="1" x14ac:dyDescent="0.25">
      <c r="A87" s="4"/>
      <c r="B87" s="22"/>
      <c r="C87" s="45"/>
      <c r="D87" s="519" t="s">
        <v>56</v>
      </c>
      <c r="E87" s="520"/>
      <c r="F87" s="95">
        <f>SUM(F82:F86)</f>
        <v>0</v>
      </c>
      <c r="G87" s="95">
        <f>SUM(G82:G86)</f>
        <v>0</v>
      </c>
      <c r="H87" s="95">
        <f>SUM(H82:H86)</f>
        <v>0</v>
      </c>
      <c r="J87" s="464"/>
      <c r="K87" s="464"/>
      <c r="L87" s="464"/>
      <c r="M87" s="464"/>
      <c r="N87" s="464"/>
      <c r="O87" s="464"/>
      <c r="P87" s="464"/>
      <c r="Q87" s="464"/>
      <c r="R87" s="464"/>
    </row>
    <row r="88" spans="1:18" ht="15" customHeight="1" x14ac:dyDescent="0.25">
      <c r="A88" s="14"/>
      <c r="B88" s="14"/>
      <c r="C88" s="14"/>
      <c r="D88" s="14"/>
      <c r="E88" s="14"/>
      <c r="F88" s="34"/>
      <c r="G88" s="34"/>
      <c r="H88" s="34"/>
      <c r="J88" s="464"/>
      <c r="K88" s="464"/>
      <c r="L88" s="464"/>
      <c r="M88" s="464"/>
      <c r="N88" s="464"/>
      <c r="O88" s="464"/>
      <c r="P88" s="464"/>
      <c r="Q88" s="464"/>
      <c r="R88" s="464"/>
    </row>
    <row r="89" spans="1:18" ht="17.100000000000001" customHeight="1" x14ac:dyDescent="0.3">
      <c r="A89" s="226" t="s">
        <v>20</v>
      </c>
      <c r="B89" s="477" t="s">
        <v>173</v>
      </c>
      <c r="C89" s="478"/>
      <c r="D89" s="479" t="s">
        <v>52</v>
      </c>
      <c r="E89" s="480"/>
      <c r="F89" s="407" t="s">
        <v>60</v>
      </c>
      <c r="G89" s="360" t="s">
        <v>134</v>
      </c>
      <c r="H89" s="408" t="s">
        <v>135</v>
      </c>
    </row>
    <row r="90" spans="1:18" ht="15" customHeight="1" x14ac:dyDescent="0.25">
      <c r="A90" s="549" t="s">
        <v>79</v>
      </c>
      <c r="B90" s="549"/>
      <c r="C90" s="549"/>
      <c r="D90" s="549"/>
      <c r="E90" s="549"/>
      <c r="F90" s="549"/>
      <c r="G90" s="421"/>
      <c r="H90" s="421"/>
    </row>
    <row r="91" spans="1:18" ht="15" customHeight="1" x14ac:dyDescent="0.25">
      <c r="A91" s="170"/>
      <c r="B91" s="483"/>
      <c r="C91" s="484"/>
      <c r="D91" s="481"/>
      <c r="E91" s="482"/>
      <c r="F91" s="42">
        <f>D91*B91</f>
        <v>0</v>
      </c>
      <c r="G91" s="171"/>
      <c r="H91" s="42">
        <f>F91-G91</f>
        <v>0</v>
      </c>
    </row>
    <row r="92" spans="1:18" ht="15" customHeight="1" x14ac:dyDescent="0.25">
      <c r="A92" s="170"/>
      <c r="B92" s="483"/>
      <c r="C92" s="484"/>
      <c r="D92" s="481"/>
      <c r="E92" s="482"/>
      <c r="F92" s="42">
        <f t="shared" ref="F92:F102" si="21">D92*B92</f>
        <v>0</v>
      </c>
      <c r="G92" s="171"/>
      <c r="H92" s="42">
        <f t="shared" ref="H92:H94" si="22">F92-G92</f>
        <v>0</v>
      </c>
    </row>
    <row r="93" spans="1:18" ht="15" customHeight="1" x14ac:dyDescent="0.25">
      <c r="A93" s="170"/>
      <c r="B93" s="483"/>
      <c r="C93" s="484"/>
      <c r="D93" s="481"/>
      <c r="E93" s="482"/>
      <c r="F93" s="42">
        <f t="shared" si="21"/>
        <v>0</v>
      </c>
      <c r="G93" s="171"/>
      <c r="H93" s="42">
        <f t="shared" si="22"/>
        <v>0</v>
      </c>
    </row>
    <row r="94" spans="1:18" ht="15" customHeight="1" x14ac:dyDescent="0.25">
      <c r="A94" s="170"/>
      <c r="B94" s="483"/>
      <c r="C94" s="484"/>
      <c r="D94" s="481"/>
      <c r="E94" s="482"/>
      <c r="F94" s="42">
        <f t="shared" si="21"/>
        <v>0</v>
      </c>
      <c r="G94" s="171"/>
      <c r="H94" s="42">
        <f t="shared" si="22"/>
        <v>0</v>
      </c>
    </row>
    <row r="95" spans="1:18" ht="15" customHeight="1" thickBot="1" x14ac:dyDescent="0.3">
      <c r="A95" s="44"/>
      <c r="B95" s="517"/>
      <c r="C95" s="517"/>
      <c r="D95" s="554" t="s">
        <v>61</v>
      </c>
      <c r="E95" s="555"/>
      <c r="F95" s="96">
        <f>SUM(F91:F94)</f>
        <v>0</v>
      </c>
      <c r="G95" s="96">
        <f>SUM(G91:G94)</f>
        <v>0</v>
      </c>
      <c r="H95" s="96">
        <f>SUM(H91:H94)</f>
        <v>0</v>
      </c>
    </row>
    <row r="96" spans="1:18" ht="15" customHeight="1" x14ac:dyDescent="0.25">
      <c r="A96" s="369" t="s">
        <v>22</v>
      </c>
      <c r="B96" s="531"/>
      <c r="C96" s="532"/>
      <c r="D96" s="533"/>
      <c r="E96" s="534"/>
      <c r="F96" s="43">
        <f t="shared" si="21"/>
        <v>0</v>
      </c>
      <c r="G96" s="172"/>
      <c r="H96" s="43">
        <f>F96-G96</f>
        <v>0</v>
      </c>
    </row>
    <row r="97" spans="1:18" ht="15" customHeight="1" x14ac:dyDescent="0.25">
      <c r="A97" s="356" t="s">
        <v>164</v>
      </c>
      <c r="B97" s="483"/>
      <c r="C97" s="484"/>
      <c r="D97" s="510"/>
      <c r="E97" s="511"/>
      <c r="F97" s="42">
        <f t="shared" si="21"/>
        <v>0</v>
      </c>
      <c r="G97" s="171"/>
      <c r="H97" s="43">
        <f t="shared" ref="H97:H103" si="23">F97-G97</f>
        <v>0</v>
      </c>
    </row>
    <row r="98" spans="1:18" ht="15" customHeight="1" x14ac:dyDescent="0.25">
      <c r="A98" s="356" t="s">
        <v>23</v>
      </c>
      <c r="B98" s="483"/>
      <c r="C98" s="484"/>
      <c r="D98" s="510"/>
      <c r="E98" s="511"/>
      <c r="F98" s="42">
        <f t="shared" si="21"/>
        <v>0</v>
      </c>
      <c r="G98" s="171"/>
      <c r="H98" s="43">
        <f t="shared" si="23"/>
        <v>0</v>
      </c>
    </row>
    <row r="99" spans="1:18" ht="15" customHeight="1" x14ac:dyDescent="0.25">
      <c r="A99" s="370" t="s">
        <v>24</v>
      </c>
      <c r="B99" s="483"/>
      <c r="C99" s="484"/>
      <c r="D99" s="481"/>
      <c r="E99" s="482"/>
      <c r="F99" s="42">
        <f t="shared" si="21"/>
        <v>0</v>
      </c>
      <c r="G99" s="171"/>
      <c r="H99" s="43">
        <f t="shared" si="23"/>
        <v>0</v>
      </c>
      <c r="J99" s="464"/>
      <c r="K99" s="464"/>
      <c r="L99" s="464"/>
      <c r="M99" s="464"/>
      <c r="N99" s="464"/>
      <c r="O99" s="464"/>
      <c r="P99" s="464"/>
      <c r="Q99" s="464"/>
      <c r="R99" s="464"/>
    </row>
    <row r="100" spans="1:18" ht="15" customHeight="1" x14ac:dyDescent="0.25">
      <c r="A100" s="371" t="s">
        <v>25</v>
      </c>
      <c r="B100" s="483"/>
      <c r="C100" s="484"/>
      <c r="D100" s="510"/>
      <c r="E100" s="511"/>
      <c r="F100" s="42">
        <f t="shared" si="21"/>
        <v>0</v>
      </c>
      <c r="G100" s="171"/>
      <c r="H100" s="43">
        <f t="shared" si="23"/>
        <v>0</v>
      </c>
      <c r="J100" s="464"/>
      <c r="K100" s="464"/>
      <c r="L100" s="464"/>
      <c r="M100" s="464"/>
      <c r="N100" s="464"/>
      <c r="O100" s="464"/>
      <c r="P100" s="464"/>
      <c r="Q100" s="464"/>
      <c r="R100" s="464"/>
    </row>
    <row r="101" spans="1:18" ht="15" customHeight="1" x14ac:dyDescent="0.25">
      <c r="A101" s="356" t="s">
        <v>26</v>
      </c>
      <c r="B101" s="483"/>
      <c r="C101" s="484"/>
      <c r="D101" s="510"/>
      <c r="E101" s="511"/>
      <c r="F101" s="42">
        <f t="shared" si="21"/>
        <v>0</v>
      </c>
      <c r="G101" s="171"/>
      <c r="H101" s="43">
        <f t="shared" si="23"/>
        <v>0</v>
      </c>
      <c r="J101" s="464"/>
      <c r="K101" s="464"/>
      <c r="L101" s="464"/>
      <c r="M101" s="464"/>
      <c r="N101" s="464"/>
      <c r="O101" s="464"/>
      <c r="P101" s="464"/>
      <c r="Q101" s="464"/>
      <c r="R101" s="464"/>
    </row>
    <row r="102" spans="1:18" ht="15" customHeight="1" x14ac:dyDescent="0.25">
      <c r="A102" s="356" t="s">
        <v>199</v>
      </c>
      <c r="B102" s="483"/>
      <c r="C102" s="484"/>
      <c r="D102" s="510"/>
      <c r="E102" s="511"/>
      <c r="F102" s="42">
        <f t="shared" si="21"/>
        <v>0</v>
      </c>
      <c r="G102" s="171"/>
      <c r="H102" s="43">
        <f t="shared" si="23"/>
        <v>0</v>
      </c>
    </row>
    <row r="103" spans="1:18" ht="15" customHeight="1" x14ac:dyDescent="0.25">
      <c r="A103" s="356" t="s">
        <v>187</v>
      </c>
      <c r="B103" s="512"/>
      <c r="C103" s="513"/>
      <c r="D103" s="510"/>
      <c r="E103" s="511"/>
      <c r="F103" s="42">
        <f>D103</f>
        <v>0</v>
      </c>
      <c r="G103" s="171"/>
      <c r="H103" s="43">
        <f t="shared" si="23"/>
        <v>0</v>
      </c>
    </row>
    <row r="104" spans="1:18" ht="15" customHeight="1" x14ac:dyDescent="0.25">
      <c r="A104" s="4"/>
      <c r="B104" s="4"/>
      <c r="C104" s="4"/>
      <c r="D104" s="474" t="s">
        <v>39</v>
      </c>
      <c r="E104" s="474"/>
      <c r="F104" s="95">
        <f>SUM(F95:F103)</f>
        <v>0</v>
      </c>
      <c r="G104" s="95">
        <f>SUM(G95:G103)</f>
        <v>0</v>
      </c>
      <c r="H104" s="95">
        <f>SUM(H95:H103)</f>
        <v>0</v>
      </c>
      <c r="J104" s="464"/>
      <c r="K104" s="464"/>
      <c r="L104" s="464"/>
      <c r="M104" s="464"/>
      <c r="N104" s="464"/>
      <c r="O104" s="464"/>
      <c r="P104" s="464"/>
      <c r="Q104" s="464"/>
      <c r="R104" s="464"/>
    </row>
    <row r="105" spans="1:18" ht="15" customHeight="1" x14ac:dyDescent="0.25">
      <c r="A105" s="546"/>
      <c r="B105" s="546"/>
      <c r="C105" s="546"/>
      <c r="D105" s="553"/>
      <c r="E105" s="553"/>
      <c r="F105" s="553"/>
      <c r="G105" s="81"/>
      <c r="H105" s="81"/>
      <c r="J105" s="464"/>
      <c r="K105" s="464"/>
      <c r="L105" s="464"/>
      <c r="M105" s="464"/>
      <c r="N105" s="464"/>
      <c r="O105" s="464"/>
      <c r="P105" s="464"/>
      <c r="Q105" s="464"/>
      <c r="R105" s="464"/>
    </row>
    <row r="106" spans="1:18" ht="15" customHeight="1" x14ac:dyDescent="0.3">
      <c r="A106" s="505" t="s">
        <v>27</v>
      </c>
      <c r="B106" s="506"/>
      <c r="C106" s="506"/>
      <c r="D106" s="506"/>
      <c r="E106" s="507"/>
      <c r="F106" s="97">
        <f>F104+F87+F79+F74+F66</f>
        <v>0</v>
      </c>
      <c r="G106" s="97">
        <f>G104+G87+G79+G74+G66</f>
        <v>0</v>
      </c>
      <c r="H106" s="97">
        <f>H104+H87+H79+H74+H66</f>
        <v>0</v>
      </c>
    </row>
    <row r="107" spans="1:18" ht="15" customHeight="1" x14ac:dyDescent="0.25">
      <c r="A107" s="21"/>
      <c r="B107" s="21"/>
      <c r="C107" s="21"/>
      <c r="D107" s="21"/>
      <c r="E107" s="21"/>
      <c r="F107" s="35"/>
      <c r="G107" s="35"/>
      <c r="H107" s="35"/>
    </row>
    <row r="108" spans="1:18" ht="17.399999999999999" x14ac:dyDescent="0.3">
      <c r="A108" s="471" t="s">
        <v>28</v>
      </c>
      <c r="B108" s="472"/>
      <c r="C108" s="472"/>
      <c r="D108" s="472"/>
      <c r="E108" s="472"/>
      <c r="F108" s="472"/>
      <c r="G108" s="472"/>
      <c r="H108" s="473"/>
    </row>
    <row r="109" spans="1:18" ht="15" customHeight="1" x14ac:dyDescent="0.3">
      <c r="A109" s="405"/>
      <c r="B109" s="228" t="s">
        <v>151</v>
      </c>
      <c r="C109" s="466" t="s">
        <v>152</v>
      </c>
      <c r="D109" s="466"/>
      <c r="E109" s="466"/>
      <c r="F109" s="99" t="s">
        <v>60</v>
      </c>
      <c r="G109" s="360" t="s">
        <v>134</v>
      </c>
      <c r="H109" s="227" t="s">
        <v>135</v>
      </c>
    </row>
    <row r="110" spans="1:18" ht="15" customHeight="1" x14ac:dyDescent="0.25">
      <c r="A110" s="100" t="s">
        <v>29</v>
      </c>
      <c r="B110" s="307">
        <f>'Year 1'!B110</f>
        <v>0.49590000000000001</v>
      </c>
      <c r="C110" s="467" t="s">
        <v>153</v>
      </c>
      <c r="D110" s="467"/>
      <c r="E110" s="467"/>
      <c r="F110" s="104">
        <f>F66*B110</f>
        <v>0</v>
      </c>
      <c r="G110" s="104">
        <f>G66*B110</f>
        <v>0</v>
      </c>
      <c r="H110" s="104">
        <f>H66*B110</f>
        <v>0</v>
      </c>
    </row>
    <row r="111" spans="1:18" ht="15" customHeight="1" x14ac:dyDescent="0.25">
      <c r="A111" s="2" t="s">
        <v>30</v>
      </c>
      <c r="B111" s="307">
        <f>'Year 1'!B111</f>
        <v>0.30580000000000002</v>
      </c>
      <c r="C111" s="467" t="s">
        <v>153</v>
      </c>
      <c r="D111" s="467"/>
      <c r="E111" s="467"/>
      <c r="F111" s="105"/>
      <c r="G111" s="105"/>
      <c r="H111" s="105"/>
    </row>
    <row r="112" spans="1:18" ht="15" customHeight="1" x14ac:dyDescent="0.3">
      <c r="A112" s="10"/>
      <c r="B112" s="10"/>
      <c r="C112" s="10"/>
      <c r="D112" s="509" t="s">
        <v>40</v>
      </c>
      <c r="E112" s="509"/>
      <c r="F112" s="98">
        <f>SUM(F110:F111)</f>
        <v>0</v>
      </c>
      <c r="G112" s="98">
        <f>SUM(G110:G111)</f>
        <v>0</v>
      </c>
      <c r="H112" s="98">
        <f>SUM(H110:H111)</f>
        <v>0</v>
      </c>
    </row>
    <row r="113" spans="1:8" x14ac:dyDescent="0.25">
      <c r="A113" s="15"/>
      <c r="B113" s="15"/>
      <c r="C113" s="15"/>
      <c r="D113" s="15"/>
      <c r="E113" s="15"/>
      <c r="F113" s="37"/>
      <c r="G113" s="37"/>
      <c r="H113" s="37"/>
    </row>
    <row r="114" spans="1:8" ht="15" customHeight="1" x14ac:dyDescent="0.3">
      <c r="A114" s="552" t="s">
        <v>69</v>
      </c>
      <c r="B114" s="552"/>
      <c r="C114" s="552"/>
      <c r="D114" s="552"/>
      <c r="E114" s="552"/>
      <c r="F114" s="97">
        <f>F106+F112</f>
        <v>0</v>
      </c>
      <c r="G114" s="97">
        <f>G106+G112</f>
        <v>0</v>
      </c>
      <c r="H114" s="97">
        <f>H106+H112</f>
        <v>0</v>
      </c>
    </row>
    <row r="115" spans="1:8" ht="15" customHeight="1" x14ac:dyDescent="0.25">
      <c r="A115" s="13"/>
      <c r="B115" s="13"/>
      <c r="C115" s="13"/>
      <c r="D115" s="13"/>
    </row>
    <row r="116" spans="1:8" ht="15" customHeight="1" thickBot="1" x14ac:dyDescent="0.3">
      <c r="A116" s="13"/>
      <c r="B116" s="13"/>
      <c r="C116" s="13"/>
      <c r="D116" s="13"/>
    </row>
    <row r="117" spans="1:8" ht="38.25" customHeight="1" thickBot="1" x14ac:dyDescent="0.35">
      <c r="A117" s="409"/>
      <c r="B117" s="410" t="s">
        <v>149</v>
      </c>
      <c r="C117" s="429" t="s">
        <v>134</v>
      </c>
      <c r="D117" s="411" t="s">
        <v>135</v>
      </c>
    </row>
    <row r="118" spans="1:8" ht="15" customHeight="1" x14ac:dyDescent="0.3">
      <c r="A118" s="412" t="s">
        <v>195</v>
      </c>
      <c r="B118" s="413">
        <f>C118+D118</f>
        <v>0</v>
      </c>
      <c r="C118" s="414">
        <f>G114</f>
        <v>0</v>
      </c>
      <c r="D118" s="415">
        <f>H114</f>
        <v>0</v>
      </c>
    </row>
    <row r="119" spans="1:8" ht="15" customHeight="1" thickBot="1" x14ac:dyDescent="0.35">
      <c r="A119" s="416" t="s">
        <v>148</v>
      </c>
      <c r="B119" s="417" t="e">
        <f>C119+D119</f>
        <v>#DIV/0!</v>
      </c>
      <c r="C119" s="418" t="e">
        <f>C118/B118</f>
        <v>#DIV/0!</v>
      </c>
      <c r="D119" s="419" t="e">
        <f>D118/B118</f>
        <v>#DIV/0!</v>
      </c>
    </row>
    <row r="120" spans="1:8" ht="15" customHeight="1" x14ac:dyDescent="0.25">
      <c r="A120" s="13"/>
      <c r="B120" s="13"/>
      <c r="C120" s="13"/>
      <c r="D120" s="13"/>
    </row>
    <row r="121" spans="1:8" ht="15" customHeight="1" x14ac:dyDescent="0.25">
      <c r="A121" s="13"/>
      <c r="B121" s="13"/>
      <c r="C121" s="13"/>
      <c r="D121" s="13"/>
    </row>
  </sheetData>
  <sheetProtection algorithmName="SHA-512" hashValue="lPUsL2Pjr84x7ziUNlcPsyhYQUkfvSm8NYJ9O71zUGgdRYINdLtmsONI4qSvDcutG8QtNZXdY5NGnxNz7hRW3g==" saltValue="DlinzO331sqaq1KsabG2lg==" spinCount="100000" sheet="1" selectLockedCells="1"/>
  <mergeCells count="105">
    <mergeCell ref="B95:C95"/>
    <mergeCell ref="D95:E95"/>
    <mergeCell ref="B96:C96"/>
    <mergeCell ref="D96:E96"/>
    <mergeCell ref="B97:C97"/>
    <mergeCell ref="A76:E76"/>
    <mergeCell ref="A77:E77"/>
    <mergeCell ref="D42:E42"/>
    <mergeCell ref="D51:E51"/>
    <mergeCell ref="A57:E57"/>
    <mergeCell ref="A58:E58"/>
    <mergeCell ref="A59:E59"/>
    <mergeCell ref="A60:E60"/>
    <mergeCell ref="D65:E65"/>
    <mergeCell ref="A61:E61"/>
    <mergeCell ref="D66:E66"/>
    <mergeCell ref="A62:E62"/>
    <mergeCell ref="A54:E54"/>
    <mergeCell ref="A55:E55"/>
    <mergeCell ref="A63:E63"/>
    <mergeCell ref="A67:E67"/>
    <mergeCell ref="D97:E97"/>
    <mergeCell ref="A53:H53"/>
    <mergeCell ref="A44:H44"/>
    <mergeCell ref="D112:E112"/>
    <mergeCell ref="A114:E114"/>
    <mergeCell ref="J7:R14"/>
    <mergeCell ref="J99:R101"/>
    <mergeCell ref="J104:R105"/>
    <mergeCell ref="J81:R88"/>
    <mergeCell ref="D104:E104"/>
    <mergeCell ref="A105:F105"/>
    <mergeCell ref="A106:E106"/>
    <mergeCell ref="B101:C101"/>
    <mergeCell ref="D101:E101"/>
    <mergeCell ref="B102:C102"/>
    <mergeCell ref="D102:E102"/>
    <mergeCell ref="B103:C103"/>
    <mergeCell ref="D103:E103"/>
    <mergeCell ref="B98:C98"/>
    <mergeCell ref="D98:E98"/>
    <mergeCell ref="B99:C99"/>
    <mergeCell ref="J55:R61"/>
    <mergeCell ref="A68:E68"/>
    <mergeCell ref="A69:E69"/>
    <mergeCell ref="D100:E100"/>
    <mergeCell ref="C111:E111"/>
    <mergeCell ref="J44:R48"/>
    <mergeCell ref="A108:H108"/>
    <mergeCell ref="D99:E99"/>
    <mergeCell ref="B100:C100"/>
    <mergeCell ref="C109:E109"/>
    <mergeCell ref="C110:E110"/>
    <mergeCell ref="A1:H2"/>
    <mergeCell ref="B84:C84"/>
    <mergeCell ref="D84:E84"/>
    <mergeCell ref="B85:C85"/>
    <mergeCell ref="D85:E85"/>
    <mergeCell ref="B86:C86"/>
    <mergeCell ref="D86:E86"/>
    <mergeCell ref="A72:E72"/>
    <mergeCell ref="A73:E73"/>
    <mergeCell ref="D74:E74"/>
    <mergeCell ref="B81:C81"/>
    <mergeCell ref="D81:E81"/>
    <mergeCell ref="B82:C82"/>
    <mergeCell ref="D82:E82"/>
    <mergeCell ref="B83:C83"/>
    <mergeCell ref="D83:E83"/>
    <mergeCell ref="A78:E78"/>
    <mergeCell ref="D79:E79"/>
    <mergeCell ref="A70:E70"/>
    <mergeCell ref="A71:E71"/>
    <mergeCell ref="A56:E56"/>
    <mergeCell ref="M39:U41"/>
    <mergeCell ref="D34:E34"/>
    <mergeCell ref="J16:R35"/>
    <mergeCell ref="B3:D3"/>
    <mergeCell ref="B4:D4"/>
    <mergeCell ref="D14:E14"/>
    <mergeCell ref="A22:C22"/>
    <mergeCell ref="D22:E22"/>
    <mergeCell ref="D28:E28"/>
    <mergeCell ref="D40:E40"/>
    <mergeCell ref="A36:H36"/>
    <mergeCell ref="A30:H30"/>
    <mergeCell ref="A24:H24"/>
    <mergeCell ref="A16:H16"/>
    <mergeCell ref="A18:H18"/>
    <mergeCell ref="A64:E64"/>
    <mergeCell ref="A7:H7"/>
    <mergeCell ref="J70:R71"/>
    <mergeCell ref="A5:H6"/>
    <mergeCell ref="B92:C92"/>
    <mergeCell ref="D92:E92"/>
    <mergeCell ref="B93:C93"/>
    <mergeCell ref="D93:E93"/>
    <mergeCell ref="B94:C94"/>
    <mergeCell ref="D94:E94"/>
    <mergeCell ref="D87:E87"/>
    <mergeCell ref="B89:C89"/>
    <mergeCell ref="D89:E89"/>
    <mergeCell ref="A90:F90"/>
    <mergeCell ref="B91:C91"/>
    <mergeCell ref="D91:E91"/>
  </mergeCells>
  <pageMargins left="0.7" right="0.7" top="0.75" bottom="0.75" header="0.3" footer="0.3"/>
  <pageSetup orientation="portrait" r:id="rId1"/>
  <ignoredErrors>
    <ignoredError sqref="F95 H95" formula="1"/>
    <ignoredError sqref="G56:G5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showGridLines="0" zoomScaleNormal="100" workbookViewId="0">
      <pane ySplit="4" topLeftCell="A5" activePane="bottomLeft" state="frozen"/>
      <selection pane="bottomLeft" activeCell="B9" sqref="B9"/>
    </sheetView>
  </sheetViews>
  <sheetFormatPr defaultColWidth="9.109375" defaultRowHeight="12" x14ac:dyDescent="0.25"/>
  <cols>
    <col min="1" max="1" width="49.88671875" style="1" bestFit="1" customWidth="1"/>
    <col min="2" max="2" width="17.33203125" style="1" bestFit="1" customWidth="1"/>
    <col min="3" max="5" width="15.6640625" style="1" customWidth="1"/>
    <col min="6" max="8" width="21.33203125" style="39" bestFit="1" customWidth="1"/>
    <col min="9" max="9" width="10.6640625" style="1" customWidth="1"/>
    <col min="10" max="13" width="9.109375" style="1"/>
    <col min="14" max="14" width="9.33203125" style="1" customWidth="1"/>
    <col min="15" max="15" width="9.109375" style="1" customWidth="1"/>
    <col min="16" max="16384" width="9.109375" style="1"/>
  </cols>
  <sheetData>
    <row r="1" spans="1:18" ht="30.75" customHeight="1" x14ac:dyDescent="0.25">
      <c r="A1" s="479" t="s">
        <v>159</v>
      </c>
      <c r="B1" s="539"/>
      <c r="C1" s="539"/>
      <c r="D1" s="539"/>
      <c r="E1" s="539"/>
      <c r="F1" s="539"/>
      <c r="G1" s="539"/>
      <c r="H1" s="480"/>
    </row>
    <row r="2" spans="1:18" ht="12.75" customHeight="1" x14ac:dyDescent="0.35">
      <c r="A2" s="540"/>
      <c r="B2" s="541"/>
      <c r="C2" s="541"/>
      <c r="D2" s="541"/>
      <c r="E2" s="541"/>
      <c r="F2" s="541"/>
      <c r="G2" s="541"/>
      <c r="H2" s="542"/>
      <c r="I2" s="3"/>
    </row>
    <row r="3" spans="1:18" ht="15" customHeight="1" x14ac:dyDescent="0.25">
      <c r="A3" s="230" t="s">
        <v>181</v>
      </c>
      <c r="B3" s="537">
        <f>'Year 3'!B4:F4+1</f>
        <v>1095</v>
      </c>
      <c r="C3" s="538"/>
      <c r="D3" s="538"/>
      <c r="E3" s="406" t="s">
        <v>122</v>
      </c>
      <c r="F3" s="403" t="s">
        <v>120</v>
      </c>
      <c r="G3" s="86"/>
      <c r="H3" s="86"/>
    </row>
    <row r="4" spans="1:18" ht="15" customHeight="1" x14ac:dyDescent="0.25">
      <c r="A4" s="229" t="s">
        <v>182</v>
      </c>
      <c r="B4" s="493">
        <f>B3+364</f>
        <v>1459</v>
      </c>
      <c r="C4" s="494"/>
      <c r="D4" s="494"/>
      <c r="E4" s="85">
        <f>F114</f>
        <v>0</v>
      </c>
      <c r="F4" s="84">
        <f>ROUND('Project Totals'!O65,0)</f>
        <v>0</v>
      </c>
      <c r="G4" s="80"/>
      <c r="H4" s="80"/>
    </row>
    <row r="5" spans="1:18" ht="15" customHeight="1" x14ac:dyDescent="0.25">
      <c r="A5" s="543" t="s">
        <v>205</v>
      </c>
      <c r="B5" s="544"/>
      <c r="C5" s="544"/>
      <c r="D5" s="544"/>
      <c r="E5" s="544"/>
      <c r="F5" s="544"/>
      <c r="G5" s="544"/>
      <c r="H5" s="544"/>
      <c r="L5" s="62"/>
    </row>
    <row r="6" spans="1:18" ht="15" customHeight="1" x14ac:dyDescent="0.25">
      <c r="A6" s="544"/>
      <c r="B6" s="544"/>
      <c r="C6" s="544"/>
      <c r="D6" s="544"/>
      <c r="E6" s="544"/>
      <c r="F6" s="544"/>
      <c r="G6" s="544"/>
      <c r="H6" s="544"/>
    </row>
    <row r="7" spans="1:18" ht="17.100000000000001" customHeight="1" x14ac:dyDescent="0.25">
      <c r="A7" s="560" t="s">
        <v>7</v>
      </c>
      <c r="B7" s="560"/>
      <c r="C7" s="560"/>
      <c r="D7" s="560"/>
      <c r="E7" s="560"/>
      <c r="F7" s="560"/>
      <c r="G7" s="560"/>
      <c r="H7" s="560"/>
      <c r="J7" s="464"/>
      <c r="K7" s="464"/>
      <c r="L7" s="464"/>
      <c r="M7" s="464"/>
      <c r="N7" s="464"/>
      <c r="O7" s="464"/>
      <c r="P7" s="464"/>
      <c r="Q7" s="464"/>
      <c r="R7" s="464"/>
    </row>
    <row r="8" spans="1:18" ht="45" customHeight="1" x14ac:dyDescent="0.25">
      <c r="A8" s="234" t="s">
        <v>50</v>
      </c>
      <c r="B8" s="235" t="s">
        <v>80</v>
      </c>
      <c r="C8" s="235" t="s">
        <v>42</v>
      </c>
      <c r="D8" s="235" t="s">
        <v>192</v>
      </c>
      <c r="E8" s="236" t="s">
        <v>81</v>
      </c>
      <c r="F8" s="99" t="s">
        <v>65</v>
      </c>
      <c r="G8" s="360" t="s">
        <v>134</v>
      </c>
      <c r="H8" s="227" t="s">
        <v>135</v>
      </c>
      <c r="I8" s="1" t="s">
        <v>95</v>
      </c>
      <c r="J8" s="464"/>
      <c r="K8" s="464"/>
      <c r="L8" s="464"/>
      <c r="M8" s="464"/>
      <c r="N8" s="464"/>
      <c r="O8" s="464"/>
      <c r="P8" s="464"/>
      <c r="Q8" s="464"/>
      <c r="R8" s="464"/>
    </row>
    <row r="9" spans="1:18" ht="15" customHeight="1" x14ac:dyDescent="0.25">
      <c r="A9" s="56" t="str">
        <f>'Year 1'!A9</f>
        <v>PI</v>
      </c>
      <c r="B9" s="118">
        <v>0</v>
      </c>
      <c r="C9" s="118">
        <v>0</v>
      </c>
      <c r="D9" s="118">
        <v>0</v>
      </c>
      <c r="E9" s="377">
        <f>'Year 3'!E9*1.03</f>
        <v>0</v>
      </c>
      <c r="F9" s="40">
        <f>(D9*22*I9)+(E9/9*C9)+(E9/12*B9)</f>
        <v>0</v>
      </c>
      <c r="G9" s="119"/>
      <c r="H9" s="40">
        <f>ROUND(F9-G9,0)</f>
        <v>0</v>
      </c>
      <c r="I9" s="62">
        <f>E9/195</f>
        <v>0</v>
      </c>
      <c r="J9" s="464"/>
      <c r="K9" s="464"/>
      <c r="L9" s="464"/>
      <c r="M9" s="464"/>
      <c r="N9" s="464"/>
      <c r="O9" s="464"/>
      <c r="P9" s="464"/>
      <c r="Q9" s="464"/>
      <c r="R9" s="464"/>
    </row>
    <row r="10" spans="1:18" ht="15" customHeight="1" x14ac:dyDescent="0.25">
      <c r="A10" s="56" t="str">
        <f>'Year 1'!A10</f>
        <v>Co-PI</v>
      </c>
      <c r="B10" s="118">
        <v>0</v>
      </c>
      <c r="C10" s="118">
        <v>0</v>
      </c>
      <c r="D10" s="118">
        <v>0</v>
      </c>
      <c r="E10" s="377">
        <f>'Year 3'!E10*1.03</f>
        <v>0</v>
      </c>
      <c r="F10" s="40">
        <f>(D10*22*I10)+(E10/9*C10)+(E10/12*B10)</f>
        <v>0</v>
      </c>
      <c r="G10" s="119"/>
      <c r="H10" s="40">
        <f t="shared" ref="H10:H13" si="0">ROUND(F10-G10,0)</f>
        <v>0</v>
      </c>
      <c r="I10" s="62">
        <f t="shared" ref="I10:I13" si="1">E10/195</f>
        <v>0</v>
      </c>
      <c r="J10" s="464"/>
      <c r="K10" s="464"/>
      <c r="L10" s="464"/>
      <c r="M10" s="464"/>
      <c r="N10" s="464"/>
      <c r="O10" s="464"/>
      <c r="P10" s="464"/>
      <c r="Q10" s="464"/>
      <c r="R10" s="464"/>
    </row>
    <row r="11" spans="1:18" ht="15" customHeight="1" x14ac:dyDescent="0.25">
      <c r="A11" s="56" t="str">
        <f>'Year 1'!A11</f>
        <v>Co-PI</v>
      </c>
      <c r="B11" s="118">
        <v>0</v>
      </c>
      <c r="C11" s="118">
        <v>0</v>
      </c>
      <c r="D11" s="118">
        <v>0</v>
      </c>
      <c r="E11" s="377">
        <f>'Year 3'!E11*1.03</f>
        <v>0</v>
      </c>
      <c r="F11" s="40">
        <f>(D11*22*I11)+(E11/9*C11)+(E11/12*B11)</f>
        <v>0</v>
      </c>
      <c r="G11" s="119"/>
      <c r="H11" s="40">
        <f t="shared" si="0"/>
        <v>0</v>
      </c>
      <c r="I11" s="62">
        <f t="shared" si="1"/>
        <v>0</v>
      </c>
      <c r="J11" s="464"/>
      <c r="K11" s="464"/>
      <c r="L11" s="464"/>
      <c r="M11" s="464"/>
      <c r="N11" s="464"/>
      <c r="O11" s="464"/>
      <c r="P11" s="464"/>
      <c r="Q11" s="464"/>
      <c r="R11" s="464"/>
    </row>
    <row r="12" spans="1:18" ht="15" customHeight="1" x14ac:dyDescent="0.25">
      <c r="A12" s="56" t="str">
        <f>'Year 1'!A12</f>
        <v>Co-PI</v>
      </c>
      <c r="B12" s="118">
        <v>0</v>
      </c>
      <c r="C12" s="118">
        <v>0</v>
      </c>
      <c r="D12" s="118">
        <v>0</v>
      </c>
      <c r="E12" s="377">
        <f>'Year 3'!E12*1.03</f>
        <v>0</v>
      </c>
      <c r="F12" s="40">
        <f>(D12*22*I12)+(E12/9*C12)+(E12/12*B12)</f>
        <v>0</v>
      </c>
      <c r="G12" s="119"/>
      <c r="H12" s="40">
        <f t="shared" si="0"/>
        <v>0</v>
      </c>
      <c r="I12" s="62">
        <f t="shared" si="1"/>
        <v>0</v>
      </c>
      <c r="J12" s="464"/>
      <c r="K12" s="464"/>
      <c r="L12" s="464"/>
      <c r="M12" s="464"/>
      <c r="N12" s="464"/>
      <c r="O12" s="464"/>
      <c r="P12" s="464"/>
      <c r="Q12" s="464"/>
      <c r="R12" s="464"/>
    </row>
    <row r="13" spans="1:18" ht="15" customHeight="1" x14ac:dyDescent="0.25">
      <c r="A13" s="56" t="str">
        <f>'Year 1'!A13</f>
        <v>Co-PI</v>
      </c>
      <c r="B13" s="118">
        <v>0</v>
      </c>
      <c r="C13" s="118">
        <v>0</v>
      </c>
      <c r="D13" s="118">
        <v>0</v>
      </c>
      <c r="E13" s="377">
        <f>'Year 3'!E13*1.03</f>
        <v>0</v>
      </c>
      <c r="F13" s="40">
        <f>(D13*22*I13)+(E13/9*C13)+(E13/12*B13)</f>
        <v>0</v>
      </c>
      <c r="G13" s="119"/>
      <c r="H13" s="40">
        <f t="shared" si="0"/>
        <v>0</v>
      </c>
      <c r="I13" s="62">
        <f t="shared" si="1"/>
        <v>0</v>
      </c>
      <c r="J13" s="464"/>
      <c r="K13" s="464"/>
      <c r="L13" s="464"/>
      <c r="M13" s="464"/>
      <c r="N13" s="464"/>
      <c r="O13" s="464"/>
      <c r="P13" s="464"/>
      <c r="Q13" s="464"/>
      <c r="R13" s="464"/>
    </row>
    <row r="14" spans="1:18" ht="15" customHeight="1" x14ac:dyDescent="0.25">
      <c r="A14" s="22"/>
      <c r="B14" s="23"/>
      <c r="C14" s="23"/>
      <c r="D14" s="474" t="s">
        <v>45</v>
      </c>
      <c r="E14" s="474"/>
      <c r="F14" s="95">
        <f>SUM(F9:F13)</f>
        <v>0</v>
      </c>
      <c r="G14" s="95">
        <f>SUM(G9:G13)</f>
        <v>0</v>
      </c>
      <c r="H14" s="95">
        <f>SUM(H9:H13)</f>
        <v>0</v>
      </c>
      <c r="J14" s="464"/>
      <c r="K14" s="464"/>
      <c r="L14" s="464"/>
      <c r="M14" s="464"/>
      <c r="N14" s="464"/>
      <c r="O14" s="464"/>
      <c r="P14" s="464"/>
      <c r="Q14" s="464"/>
      <c r="R14" s="464"/>
    </row>
    <row r="15" spans="1:18" ht="15" customHeight="1" x14ac:dyDescent="0.25">
      <c r="A15" s="5"/>
      <c r="B15" s="6"/>
      <c r="C15" s="6"/>
      <c r="D15" s="7"/>
      <c r="E15" s="7"/>
      <c r="F15" s="27"/>
      <c r="G15" s="27"/>
      <c r="H15" s="27"/>
      <c r="J15" s="54"/>
      <c r="K15" s="54"/>
      <c r="L15" s="54"/>
      <c r="M15" s="54"/>
      <c r="N15" s="54"/>
      <c r="O15" s="54"/>
      <c r="P15" s="54"/>
      <c r="Q15" s="54"/>
      <c r="R15" s="54"/>
    </row>
    <row r="16" spans="1:18" ht="17.100000000000001" customHeight="1" x14ac:dyDescent="0.25">
      <c r="A16" s="468" t="s">
        <v>33</v>
      </c>
      <c r="B16" s="469"/>
      <c r="C16" s="469"/>
      <c r="D16" s="469"/>
      <c r="E16" s="469"/>
      <c r="F16" s="469"/>
      <c r="G16" s="469"/>
      <c r="H16" s="470"/>
      <c r="J16" s="464"/>
      <c r="K16" s="464"/>
      <c r="L16" s="464"/>
      <c r="M16" s="464"/>
      <c r="N16" s="464"/>
      <c r="O16" s="464"/>
      <c r="P16" s="464"/>
      <c r="Q16" s="464"/>
      <c r="R16" s="464"/>
    </row>
    <row r="17" spans="1:21" ht="15" customHeight="1" x14ac:dyDescent="0.25">
      <c r="A17" s="237" t="s">
        <v>46</v>
      </c>
      <c r="B17" s="238" t="s">
        <v>47</v>
      </c>
      <c r="C17" s="238" t="s">
        <v>193</v>
      </c>
      <c r="D17" s="238" t="s">
        <v>196</v>
      </c>
      <c r="E17" s="239" t="s">
        <v>55</v>
      </c>
      <c r="F17" s="99" t="s">
        <v>65</v>
      </c>
      <c r="G17" s="360" t="s">
        <v>134</v>
      </c>
      <c r="H17" s="227" t="s">
        <v>135</v>
      </c>
      <c r="J17" s="464"/>
      <c r="K17" s="464"/>
      <c r="L17" s="464"/>
      <c r="M17" s="464"/>
      <c r="N17" s="464"/>
      <c r="O17" s="464"/>
      <c r="P17" s="464"/>
      <c r="Q17" s="464"/>
      <c r="R17" s="464"/>
    </row>
    <row r="18" spans="1:21" ht="15" customHeight="1" x14ac:dyDescent="0.25">
      <c r="A18" s="502" t="s">
        <v>72</v>
      </c>
      <c r="B18" s="503"/>
      <c r="C18" s="503"/>
      <c r="D18" s="503"/>
      <c r="E18" s="503"/>
      <c r="F18" s="503"/>
      <c r="G18" s="503"/>
      <c r="H18" s="504"/>
      <c r="J18" s="464"/>
      <c r="K18" s="464"/>
      <c r="L18" s="464"/>
      <c r="M18" s="464"/>
      <c r="N18" s="464"/>
      <c r="O18" s="464"/>
      <c r="P18" s="464"/>
      <c r="Q18" s="464"/>
      <c r="R18" s="464"/>
    </row>
    <row r="19" spans="1:21" ht="15" customHeight="1" x14ac:dyDescent="0.25">
      <c r="A19" s="24" t="s">
        <v>53</v>
      </c>
      <c r="B19" s="126"/>
      <c r="C19" s="398">
        <v>15</v>
      </c>
      <c r="D19" s="382">
        <f>'Year 3'!D19</f>
        <v>20</v>
      </c>
      <c r="E19" s="78">
        <f>'Year 3'!E19</f>
        <v>33.33</v>
      </c>
      <c r="F19" s="41">
        <f>SUM(C19*D19*E19)*B19</f>
        <v>0</v>
      </c>
      <c r="G19" s="129"/>
      <c r="H19" s="41">
        <f>F19-G19</f>
        <v>0</v>
      </c>
      <c r="I19" s="68"/>
      <c r="J19" s="464"/>
      <c r="K19" s="464"/>
      <c r="L19" s="464"/>
      <c r="M19" s="464"/>
      <c r="N19" s="464"/>
      <c r="O19" s="464"/>
      <c r="P19" s="464"/>
      <c r="Q19" s="464"/>
      <c r="R19" s="464"/>
      <c r="S19" s="54"/>
      <c r="T19" s="54"/>
      <c r="U19" s="54"/>
    </row>
    <row r="20" spans="1:21" ht="15" customHeight="1" x14ac:dyDescent="0.25">
      <c r="A20" s="24" t="s">
        <v>54</v>
      </c>
      <c r="B20" s="126"/>
      <c r="C20" s="398">
        <v>15</v>
      </c>
      <c r="D20" s="382">
        <f>'Year 3'!D20</f>
        <v>20</v>
      </c>
      <c r="E20" s="78">
        <f>'Year 3'!E20</f>
        <v>33.33</v>
      </c>
      <c r="F20" s="41">
        <f t="shared" ref="F20:F21" si="2">SUM(C20*D20*E20)*B20</f>
        <v>0</v>
      </c>
      <c r="G20" s="129"/>
      <c r="H20" s="41">
        <f t="shared" ref="H20:H21" si="3">F20-G20</f>
        <v>0</v>
      </c>
      <c r="I20" s="68"/>
      <c r="J20" s="464"/>
      <c r="K20" s="464"/>
      <c r="L20" s="464"/>
      <c r="M20" s="464"/>
      <c r="N20" s="464"/>
      <c r="O20" s="464"/>
      <c r="P20" s="464"/>
      <c r="Q20" s="464"/>
      <c r="R20" s="464"/>
      <c r="S20" s="54"/>
      <c r="T20" s="54"/>
      <c r="U20" s="54"/>
    </row>
    <row r="21" spans="1:21" ht="15" customHeight="1" x14ac:dyDescent="0.25">
      <c r="A21" s="24" t="s">
        <v>48</v>
      </c>
      <c r="B21" s="126"/>
      <c r="C21" s="398">
        <v>14</v>
      </c>
      <c r="D21" s="382">
        <f>'Year 3'!D21</f>
        <v>20</v>
      </c>
      <c r="E21" s="78">
        <f>'Year 3'!E21</f>
        <v>33.33</v>
      </c>
      <c r="F21" s="41">
        <f t="shared" si="2"/>
        <v>0</v>
      </c>
      <c r="G21" s="129"/>
      <c r="H21" s="41">
        <f t="shared" si="3"/>
        <v>0</v>
      </c>
      <c r="I21" s="68"/>
      <c r="J21" s="464"/>
      <c r="K21" s="464"/>
      <c r="L21" s="464"/>
      <c r="M21" s="464"/>
      <c r="N21" s="464"/>
      <c r="O21" s="464"/>
      <c r="P21" s="464"/>
      <c r="Q21" s="464"/>
      <c r="R21" s="464"/>
      <c r="S21" s="54"/>
      <c r="T21" s="54"/>
      <c r="U21" s="54"/>
    </row>
    <row r="22" spans="1:21" ht="15" customHeight="1" x14ac:dyDescent="0.25">
      <c r="A22" s="548"/>
      <c r="B22" s="548"/>
      <c r="C22" s="548"/>
      <c r="D22" s="475" t="s">
        <v>74</v>
      </c>
      <c r="E22" s="476"/>
      <c r="F22" s="79">
        <f>SUM(F19:F21)</f>
        <v>0</v>
      </c>
      <c r="G22" s="79">
        <f>SUM(G19:G21)</f>
        <v>0</v>
      </c>
      <c r="H22" s="79">
        <f>SUM(H19:H21)</f>
        <v>0</v>
      </c>
      <c r="I22" s="68"/>
      <c r="J22" s="464"/>
      <c r="K22" s="464"/>
      <c r="L22" s="464"/>
      <c r="M22" s="464"/>
      <c r="N22" s="464"/>
      <c r="O22" s="464"/>
      <c r="P22" s="464"/>
      <c r="Q22" s="464"/>
      <c r="R22" s="464"/>
      <c r="S22" s="54"/>
      <c r="T22" s="54"/>
      <c r="U22" s="54"/>
    </row>
    <row r="23" spans="1:21" ht="15" customHeight="1" x14ac:dyDescent="0.25">
      <c r="A23" s="46"/>
      <c r="B23" s="47"/>
      <c r="C23" s="17"/>
      <c r="D23" s="48"/>
      <c r="E23" s="48"/>
      <c r="F23" s="49"/>
      <c r="G23" s="49"/>
      <c r="H23" s="49"/>
      <c r="J23" s="464"/>
      <c r="K23" s="464"/>
      <c r="L23" s="464"/>
      <c r="M23" s="464"/>
      <c r="N23" s="464"/>
      <c r="O23" s="464"/>
      <c r="P23" s="464"/>
      <c r="Q23" s="464"/>
      <c r="R23" s="464"/>
      <c r="S23" s="54"/>
      <c r="T23" s="54"/>
      <c r="U23" s="54"/>
    </row>
    <row r="24" spans="1:21" ht="15" customHeight="1" x14ac:dyDescent="0.25">
      <c r="A24" s="502" t="s">
        <v>73</v>
      </c>
      <c r="B24" s="503"/>
      <c r="C24" s="503"/>
      <c r="D24" s="503"/>
      <c r="E24" s="503"/>
      <c r="F24" s="503"/>
      <c r="G24" s="503"/>
      <c r="H24" s="504"/>
      <c r="J24" s="464"/>
      <c r="K24" s="464"/>
      <c r="L24" s="464"/>
      <c r="M24" s="464"/>
      <c r="N24" s="464"/>
      <c r="O24" s="464"/>
      <c r="P24" s="464"/>
      <c r="Q24" s="464"/>
      <c r="R24" s="464"/>
      <c r="S24" s="54"/>
      <c r="T24" s="54"/>
      <c r="U24" s="54"/>
    </row>
    <row r="25" spans="1:21" ht="15" customHeight="1" x14ac:dyDescent="0.25">
      <c r="A25" s="24" t="s">
        <v>53</v>
      </c>
      <c r="B25" s="136"/>
      <c r="C25" s="398">
        <v>15</v>
      </c>
      <c r="D25" s="382">
        <f>'Year 3'!D25</f>
        <v>20</v>
      </c>
      <c r="E25" s="78">
        <f>'Year 3'!E25</f>
        <v>21.67</v>
      </c>
      <c r="F25" s="41">
        <f>SUM(C25*D25*E25)*B25</f>
        <v>0</v>
      </c>
      <c r="G25" s="129"/>
      <c r="H25" s="41">
        <f>F25-G25</f>
        <v>0</v>
      </c>
      <c r="I25" s="68"/>
      <c r="J25" s="464"/>
      <c r="K25" s="464"/>
      <c r="L25" s="464"/>
      <c r="M25" s="464"/>
      <c r="N25" s="464"/>
      <c r="O25" s="464"/>
      <c r="P25" s="464"/>
      <c r="Q25" s="464"/>
      <c r="R25" s="464"/>
      <c r="S25" s="54"/>
      <c r="T25" s="54"/>
      <c r="U25" s="54"/>
    </row>
    <row r="26" spans="1:21" ht="15" customHeight="1" x14ac:dyDescent="0.25">
      <c r="A26" s="24" t="s">
        <v>54</v>
      </c>
      <c r="B26" s="136"/>
      <c r="C26" s="398">
        <v>15</v>
      </c>
      <c r="D26" s="382">
        <f>'Year 3'!D26</f>
        <v>20</v>
      </c>
      <c r="E26" s="78">
        <f>'Year 3'!E26</f>
        <v>21.67</v>
      </c>
      <c r="F26" s="41">
        <f t="shared" ref="F26:F27" si="4">SUM(C26*D26*E26)*B26</f>
        <v>0</v>
      </c>
      <c r="G26" s="129"/>
      <c r="H26" s="41">
        <f t="shared" ref="H26:H27" si="5">F26-G26</f>
        <v>0</v>
      </c>
      <c r="I26" s="68"/>
      <c r="J26" s="464"/>
      <c r="K26" s="464"/>
      <c r="L26" s="464"/>
      <c r="M26" s="464"/>
      <c r="N26" s="464"/>
      <c r="O26" s="464"/>
      <c r="P26" s="464"/>
      <c r="Q26" s="464"/>
      <c r="R26" s="464"/>
      <c r="S26" s="54"/>
      <c r="T26" s="54"/>
      <c r="U26" s="54"/>
    </row>
    <row r="27" spans="1:21" ht="15" customHeight="1" x14ac:dyDescent="0.25">
      <c r="A27" s="24" t="s">
        <v>48</v>
      </c>
      <c r="B27" s="136"/>
      <c r="C27" s="398">
        <v>14</v>
      </c>
      <c r="D27" s="382">
        <f>'Year 3'!D27</f>
        <v>20</v>
      </c>
      <c r="E27" s="78">
        <f>'Year 3'!E27</f>
        <v>21.67</v>
      </c>
      <c r="F27" s="41">
        <f t="shared" si="4"/>
        <v>0</v>
      </c>
      <c r="G27" s="129"/>
      <c r="H27" s="41">
        <f t="shared" si="5"/>
        <v>0</v>
      </c>
      <c r="I27" s="68"/>
      <c r="J27" s="464"/>
      <c r="K27" s="464"/>
      <c r="L27" s="464"/>
      <c r="M27" s="464"/>
      <c r="N27" s="464"/>
      <c r="O27" s="464"/>
      <c r="P27" s="464"/>
      <c r="Q27" s="464"/>
      <c r="R27" s="464"/>
      <c r="S27" s="54"/>
      <c r="T27" s="54"/>
      <c r="U27" s="54"/>
    </row>
    <row r="28" spans="1:21" ht="15" customHeight="1" x14ac:dyDescent="0.25">
      <c r="A28" s="46"/>
      <c r="B28" s="47"/>
      <c r="C28" s="52"/>
      <c r="D28" s="500" t="s">
        <v>75</v>
      </c>
      <c r="E28" s="501"/>
      <c r="F28" s="79">
        <f>SUM(F25:F27)</f>
        <v>0</v>
      </c>
      <c r="G28" s="79">
        <f>SUM(G25:G27)</f>
        <v>0</v>
      </c>
      <c r="H28" s="79">
        <f>SUM(H25:H27)</f>
        <v>0</v>
      </c>
      <c r="I28" s="68"/>
      <c r="J28" s="464"/>
      <c r="K28" s="464"/>
      <c r="L28" s="464"/>
      <c r="M28" s="464"/>
      <c r="N28" s="464"/>
      <c r="O28" s="464"/>
      <c r="P28" s="464"/>
      <c r="Q28" s="464"/>
      <c r="R28" s="464"/>
      <c r="S28" s="54"/>
      <c r="T28" s="54"/>
      <c r="U28" s="54"/>
    </row>
    <row r="29" spans="1:21" ht="15" customHeight="1" x14ac:dyDescent="0.25">
      <c r="A29" s="46"/>
      <c r="B29" s="47"/>
      <c r="C29" s="25"/>
      <c r="D29" s="53"/>
      <c r="E29" s="53"/>
      <c r="F29" s="49"/>
      <c r="G29" s="49"/>
      <c r="H29" s="49"/>
      <c r="J29" s="464"/>
      <c r="K29" s="464"/>
      <c r="L29" s="464"/>
      <c r="M29" s="464"/>
      <c r="N29" s="464"/>
      <c r="O29" s="464"/>
      <c r="P29" s="464"/>
      <c r="Q29" s="464"/>
      <c r="R29" s="464"/>
      <c r="S29" s="54"/>
      <c r="T29" s="54"/>
      <c r="U29" s="54"/>
    </row>
    <row r="30" spans="1:21" ht="15" customHeight="1" x14ac:dyDescent="0.25">
      <c r="A30" s="502" t="s">
        <v>132</v>
      </c>
      <c r="B30" s="503"/>
      <c r="C30" s="503"/>
      <c r="D30" s="503"/>
      <c r="E30" s="503"/>
      <c r="F30" s="503"/>
      <c r="G30" s="503"/>
      <c r="H30" s="504"/>
      <c r="J30" s="464"/>
      <c r="K30" s="464"/>
      <c r="L30" s="464"/>
      <c r="M30" s="464"/>
      <c r="N30" s="464"/>
      <c r="O30" s="464"/>
      <c r="P30" s="464"/>
      <c r="Q30" s="464"/>
      <c r="R30" s="464"/>
      <c r="S30" s="54"/>
      <c r="T30" s="54"/>
      <c r="U30" s="54"/>
    </row>
    <row r="31" spans="1:21" ht="15" customHeight="1" x14ac:dyDescent="0.25">
      <c r="A31" s="24" t="s">
        <v>53</v>
      </c>
      <c r="B31" s="126"/>
      <c r="C31" s="140">
        <v>15</v>
      </c>
      <c r="D31" s="127">
        <v>20</v>
      </c>
      <c r="E31" s="128"/>
      <c r="F31" s="41">
        <f>SUM(C31*D31*E31)*B31</f>
        <v>0</v>
      </c>
      <c r="G31" s="129"/>
      <c r="H31" s="41">
        <f>F31-G31</f>
        <v>0</v>
      </c>
      <c r="I31" s="68"/>
      <c r="J31" s="464"/>
      <c r="K31" s="464"/>
      <c r="L31" s="464"/>
      <c r="M31" s="464"/>
      <c r="N31" s="464"/>
      <c r="O31" s="464"/>
      <c r="P31" s="464"/>
      <c r="Q31" s="464"/>
      <c r="R31" s="464"/>
      <c r="S31" s="54"/>
      <c r="T31" s="54"/>
      <c r="U31" s="54"/>
    </row>
    <row r="32" spans="1:21" ht="15" customHeight="1" x14ac:dyDescent="0.25">
      <c r="A32" s="24" t="s">
        <v>54</v>
      </c>
      <c r="B32" s="126"/>
      <c r="C32" s="140">
        <v>15</v>
      </c>
      <c r="D32" s="127">
        <v>20</v>
      </c>
      <c r="E32" s="128"/>
      <c r="F32" s="41">
        <f t="shared" ref="F32:F33" si="6">SUM(C32*D32*E32)*B32</f>
        <v>0</v>
      </c>
      <c r="G32" s="129"/>
      <c r="H32" s="41">
        <f t="shared" ref="H32:H33" si="7">F32-G32</f>
        <v>0</v>
      </c>
      <c r="I32" s="68"/>
      <c r="J32" s="464"/>
      <c r="K32" s="464"/>
      <c r="L32" s="464"/>
      <c r="M32" s="464"/>
      <c r="N32" s="464"/>
      <c r="O32" s="464"/>
      <c r="P32" s="464"/>
      <c r="Q32" s="464"/>
      <c r="R32" s="464"/>
      <c r="S32" s="54"/>
      <c r="T32" s="54"/>
      <c r="U32" s="54"/>
    </row>
    <row r="33" spans="1:21" ht="15" customHeight="1" x14ac:dyDescent="0.25">
      <c r="A33" s="24" t="s">
        <v>48</v>
      </c>
      <c r="B33" s="126"/>
      <c r="C33" s="140">
        <v>14</v>
      </c>
      <c r="D33" s="127"/>
      <c r="E33" s="128"/>
      <c r="F33" s="41">
        <f t="shared" si="6"/>
        <v>0</v>
      </c>
      <c r="G33" s="129"/>
      <c r="H33" s="41">
        <f t="shared" si="7"/>
        <v>0</v>
      </c>
      <c r="I33" s="68"/>
      <c r="J33" s="464"/>
      <c r="K33" s="464"/>
      <c r="L33" s="464"/>
      <c r="M33" s="464"/>
      <c r="N33" s="464"/>
      <c r="O33" s="464"/>
      <c r="P33" s="464"/>
      <c r="Q33" s="464"/>
      <c r="R33" s="464"/>
      <c r="S33" s="54"/>
      <c r="T33" s="54"/>
      <c r="U33" s="54"/>
    </row>
    <row r="34" spans="1:21" ht="15" customHeight="1" x14ac:dyDescent="0.25">
      <c r="A34" s="25"/>
      <c r="B34" s="25"/>
      <c r="C34" s="25"/>
      <c r="D34" s="499" t="s">
        <v>133</v>
      </c>
      <c r="E34" s="499"/>
      <c r="F34" s="79">
        <f>SUM(F31:F33)</f>
        <v>0</v>
      </c>
      <c r="G34" s="79">
        <f>SUM(G31:G33)</f>
        <v>0</v>
      </c>
      <c r="H34" s="79">
        <f>SUM(H31:H33)</f>
        <v>0</v>
      </c>
      <c r="I34" s="68"/>
      <c r="J34" s="464"/>
      <c r="K34" s="464"/>
      <c r="L34" s="464"/>
      <c r="M34" s="464"/>
      <c r="N34" s="464"/>
      <c r="O34" s="464"/>
      <c r="P34" s="464"/>
      <c r="Q34" s="464"/>
      <c r="R34" s="464"/>
      <c r="S34" s="54"/>
      <c r="T34" s="54"/>
      <c r="U34" s="54"/>
    </row>
    <row r="35" spans="1:21" ht="15" customHeight="1" x14ac:dyDescent="0.25">
      <c r="A35" s="25"/>
      <c r="B35" s="25"/>
      <c r="C35" s="25"/>
      <c r="D35" s="70"/>
      <c r="E35" s="70"/>
      <c r="F35" s="71"/>
      <c r="G35" s="71"/>
      <c r="H35" s="71"/>
      <c r="I35" s="68"/>
      <c r="J35" s="464"/>
      <c r="K35" s="464"/>
      <c r="L35" s="464"/>
      <c r="M35" s="464"/>
      <c r="N35" s="464"/>
      <c r="O35" s="464"/>
      <c r="P35" s="464"/>
      <c r="Q35" s="464"/>
      <c r="R35" s="464"/>
      <c r="S35" s="54"/>
      <c r="T35" s="54"/>
      <c r="U35" s="54"/>
    </row>
    <row r="36" spans="1:21" ht="15" customHeight="1" x14ac:dyDescent="0.25">
      <c r="A36" s="502" t="s">
        <v>71</v>
      </c>
      <c r="B36" s="503"/>
      <c r="C36" s="503"/>
      <c r="D36" s="503"/>
      <c r="E36" s="503"/>
      <c r="F36" s="503"/>
      <c r="G36" s="503"/>
      <c r="H36" s="504"/>
      <c r="S36" s="54"/>
      <c r="T36" s="54"/>
      <c r="U36" s="54"/>
    </row>
    <row r="37" spans="1:21" ht="15" customHeight="1" x14ac:dyDescent="0.25">
      <c r="A37" s="24" t="s">
        <v>53</v>
      </c>
      <c r="B37" s="126"/>
      <c r="C37" s="143">
        <v>15</v>
      </c>
      <c r="D37" s="383">
        <v>20</v>
      </c>
      <c r="E37" s="128"/>
      <c r="F37" s="41">
        <f>SUM(C37*D37*E37)*B37</f>
        <v>0</v>
      </c>
      <c r="G37" s="129"/>
      <c r="H37" s="41">
        <f>F37-G37</f>
        <v>0</v>
      </c>
      <c r="I37" s="68"/>
      <c r="J37" s="54"/>
      <c r="K37" s="54"/>
      <c r="L37" s="54"/>
      <c r="M37" s="54"/>
      <c r="N37" s="54"/>
      <c r="O37" s="54"/>
      <c r="P37" s="54"/>
      <c r="Q37" s="54"/>
      <c r="R37" s="54"/>
      <c r="S37" s="54"/>
      <c r="T37" s="54"/>
      <c r="U37" s="54"/>
    </row>
    <row r="38" spans="1:21" ht="15" customHeight="1" x14ac:dyDescent="0.25">
      <c r="A38" s="24" t="s">
        <v>54</v>
      </c>
      <c r="B38" s="126"/>
      <c r="C38" s="143">
        <v>15</v>
      </c>
      <c r="D38" s="383">
        <v>20</v>
      </c>
      <c r="E38" s="128"/>
      <c r="F38" s="41">
        <f t="shared" ref="F38" si="8">SUM(C38*D38*E38)*B38</f>
        <v>0</v>
      </c>
      <c r="G38" s="129"/>
      <c r="H38" s="41">
        <f t="shared" ref="H38:H39" si="9">F38-G38</f>
        <v>0</v>
      </c>
      <c r="I38" s="68"/>
      <c r="J38" s="54"/>
      <c r="K38" s="54"/>
      <c r="L38" s="54"/>
      <c r="M38" s="54"/>
      <c r="N38" s="54"/>
      <c r="O38" s="54"/>
      <c r="P38" s="54"/>
      <c r="Q38" s="54"/>
      <c r="R38" s="54"/>
    </row>
    <row r="39" spans="1:21" ht="15" customHeight="1" x14ac:dyDescent="0.25">
      <c r="A39" s="24" t="s">
        <v>48</v>
      </c>
      <c r="B39" s="126"/>
      <c r="C39" s="143">
        <v>14</v>
      </c>
      <c r="D39" s="383"/>
      <c r="E39" s="128"/>
      <c r="F39" s="41">
        <f t="shared" ref="F39" si="10">SUM(C39*D39*E39)*B39</f>
        <v>0</v>
      </c>
      <c r="G39" s="129"/>
      <c r="H39" s="41">
        <f t="shared" si="9"/>
        <v>0</v>
      </c>
      <c r="I39" s="68"/>
      <c r="M39" s="547"/>
      <c r="N39" s="547"/>
      <c r="O39" s="547"/>
      <c r="P39" s="547"/>
      <c r="Q39" s="547"/>
      <c r="R39" s="547"/>
      <c r="S39" s="547"/>
      <c r="T39" s="547"/>
      <c r="U39" s="547"/>
    </row>
    <row r="40" spans="1:21" ht="15" customHeight="1" x14ac:dyDescent="0.25">
      <c r="A40" s="25"/>
      <c r="B40" s="25"/>
      <c r="C40" s="25"/>
      <c r="D40" s="499" t="s">
        <v>76</v>
      </c>
      <c r="E40" s="499"/>
      <c r="F40" s="79">
        <f>SUM(F37:F39)</f>
        <v>0</v>
      </c>
      <c r="G40" s="79">
        <f>SUM(G37:G39)</f>
        <v>0</v>
      </c>
      <c r="H40" s="79">
        <f>SUM(H37:H39)</f>
        <v>0</v>
      </c>
      <c r="I40" s="68"/>
      <c r="M40" s="547"/>
      <c r="N40" s="547"/>
      <c r="O40" s="547"/>
      <c r="P40" s="547"/>
      <c r="Q40" s="547"/>
      <c r="R40" s="547"/>
      <c r="S40" s="547"/>
      <c r="T40" s="547"/>
      <c r="U40" s="547"/>
    </row>
    <row r="41" spans="1:21" ht="15" customHeight="1" x14ac:dyDescent="0.25">
      <c r="A41" s="25"/>
      <c r="B41" s="25"/>
      <c r="C41" s="25"/>
      <c r="D41" s="51"/>
      <c r="E41" s="51"/>
      <c r="F41" s="50"/>
      <c r="G41" s="50"/>
      <c r="H41" s="50"/>
      <c r="M41" s="547"/>
      <c r="N41" s="547"/>
      <c r="O41" s="547"/>
      <c r="P41" s="547"/>
      <c r="Q41" s="547"/>
      <c r="R41" s="547"/>
      <c r="S41" s="547"/>
      <c r="T41" s="547"/>
      <c r="U41" s="547"/>
    </row>
    <row r="42" spans="1:21" ht="15" customHeight="1" x14ac:dyDescent="0.25">
      <c r="A42" s="25"/>
      <c r="B42" s="25"/>
      <c r="C42" s="25"/>
      <c r="D42" s="474" t="s">
        <v>49</v>
      </c>
      <c r="E42" s="474"/>
      <c r="F42" s="95">
        <f>F28+F40+F22+F34</f>
        <v>0</v>
      </c>
      <c r="G42" s="95">
        <f>G28+G40+G22+G34</f>
        <v>0</v>
      </c>
      <c r="H42" s="95">
        <f>H28+H40+H22+H34</f>
        <v>0</v>
      </c>
      <c r="J42" s="54"/>
      <c r="K42" s="54"/>
      <c r="L42" s="54"/>
      <c r="M42" s="54"/>
      <c r="N42" s="54"/>
      <c r="O42" s="54"/>
      <c r="P42" s="75"/>
    </row>
    <row r="43" spans="1:21" ht="15" customHeight="1" x14ac:dyDescent="0.25">
      <c r="A43" s="13"/>
      <c r="B43" s="13"/>
      <c r="C43" s="13"/>
      <c r="D43" s="17"/>
      <c r="E43" s="17"/>
      <c r="F43" s="28"/>
      <c r="G43" s="28"/>
      <c r="H43" s="28"/>
      <c r="M43" s="67"/>
      <c r="N43" s="67"/>
      <c r="O43" s="67"/>
      <c r="P43" s="67"/>
      <c r="Q43" s="67"/>
      <c r="R43" s="67"/>
      <c r="S43" s="67"/>
      <c r="T43" s="67"/>
      <c r="U43" s="67"/>
    </row>
    <row r="44" spans="1:21" ht="17.100000000000001" customHeight="1" x14ac:dyDescent="0.25">
      <c r="A44" s="468" t="s">
        <v>9</v>
      </c>
      <c r="B44" s="469"/>
      <c r="C44" s="469"/>
      <c r="D44" s="469"/>
      <c r="E44" s="469"/>
      <c r="F44" s="469"/>
      <c r="G44" s="469"/>
      <c r="H44" s="470"/>
      <c r="J44" s="464"/>
      <c r="K44" s="464"/>
      <c r="L44" s="464"/>
      <c r="M44" s="464"/>
      <c r="N44" s="464"/>
      <c r="O44" s="464"/>
      <c r="P44" s="464"/>
      <c r="Q44" s="464"/>
      <c r="R44" s="464"/>
      <c r="S44" s="67"/>
      <c r="T44" s="67"/>
      <c r="U44" s="67"/>
    </row>
    <row r="45" spans="1:21" ht="15" customHeight="1" x14ac:dyDescent="0.25">
      <c r="A45" s="237" t="s">
        <v>46</v>
      </c>
      <c r="B45" s="238" t="s">
        <v>34</v>
      </c>
      <c r="C45" s="238" t="s">
        <v>130</v>
      </c>
      <c r="D45" s="238" t="s">
        <v>131</v>
      </c>
      <c r="E45" s="239" t="s">
        <v>81</v>
      </c>
      <c r="F45" s="362" t="s">
        <v>65</v>
      </c>
      <c r="G45" s="360" t="s">
        <v>134</v>
      </c>
      <c r="H45" s="363" t="s">
        <v>135</v>
      </c>
      <c r="J45" s="464"/>
      <c r="K45" s="464"/>
      <c r="L45" s="464"/>
      <c r="M45" s="464"/>
      <c r="N45" s="464"/>
      <c r="O45" s="464"/>
      <c r="P45" s="464"/>
      <c r="Q45" s="464"/>
      <c r="R45" s="464"/>
    </row>
    <row r="46" spans="1:21" ht="13.2" x14ac:dyDescent="0.25">
      <c r="A46" s="355" t="str">
        <f>'Year 1'!A46</f>
        <v>Post Doctoral Associates</v>
      </c>
      <c r="B46" s="150"/>
      <c r="C46" s="151"/>
      <c r="D46" s="353">
        <f>C46/12</f>
        <v>0</v>
      </c>
      <c r="E46" s="380"/>
      <c r="F46" s="352">
        <f>E46*D46*B46</f>
        <v>0</v>
      </c>
      <c r="G46" s="152"/>
      <c r="H46" s="352">
        <f>F46-G46</f>
        <v>0</v>
      </c>
      <c r="J46" s="464"/>
      <c r="K46" s="464"/>
      <c r="L46" s="464"/>
      <c r="M46" s="464"/>
      <c r="N46" s="464"/>
      <c r="O46" s="464"/>
      <c r="P46" s="464"/>
      <c r="Q46" s="464"/>
      <c r="R46" s="464"/>
    </row>
    <row r="47" spans="1:21" ht="15" customHeight="1" x14ac:dyDescent="0.25">
      <c r="A47" s="355" t="str">
        <f>'Year 1'!A47</f>
        <v>Temp Employees</v>
      </c>
      <c r="B47" s="126"/>
      <c r="C47" s="153"/>
      <c r="D47" s="353">
        <f>C47/12</f>
        <v>0</v>
      </c>
      <c r="E47" s="380"/>
      <c r="F47" s="352">
        <f t="shared" ref="F47:F49" si="11">E47*D47*B47</f>
        <v>0</v>
      </c>
      <c r="G47" s="119"/>
      <c r="H47" s="352">
        <f t="shared" ref="H47:H49" si="12">F47-G47</f>
        <v>0</v>
      </c>
      <c r="J47" s="464"/>
      <c r="K47" s="464"/>
      <c r="L47" s="464"/>
      <c r="M47" s="464"/>
      <c r="N47" s="464"/>
      <c r="O47" s="464"/>
      <c r="P47" s="464"/>
      <c r="Q47" s="464"/>
      <c r="R47" s="464"/>
    </row>
    <row r="48" spans="1:21" ht="15" customHeight="1" x14ac:dyDescent="0.25">
      <c r="A48" s="355" t="str">
        <f>'Year 1'!A48</f>
        <v>Secretarial/Clerical (ONLY if time can be allocated)</v>
      </c>
      <c r="B48" s="126"/>
      <c r="C48" s="153"/>
      <c r="D48" s="353">
        <f>C48/12</f>
        <v>0</v>
      </c>
      <c r="E48" s="380"/>
      <c r="F48" s="352">
        <f t="shared" si="11"/>
        <v>0</v>
      </c>
      <c r="G48" s="119"/>
      <c r="H48" s="352">
        <f t="shared" si="12"/>
        <v>0</v>
      </c>
      <c r="J48" s="464"/>
      <c r="K48" s="464"/>
      <c r="L48" s="464"/>
      <c r="M48" s="464"/>
      <c r="N48" s="464"/>
      <c r="O48" s="464"/>
      <c r="P48" s="464"/>
      <c r="Q48" s="464"/>
      <c r="R48" s="464"/>
    </row>
    <row r="49" spans="1:18" ht="15" customHeight="1" x14ac:dyDescent="0.25">
      <c r="A49" s="355" t="str">
        <f>'Year 1'!A49</f>
        <v>Other Professionals</v>
      </c>
      <c r="B49" s="126"/>
      <c r="C49" s="153"/>
      <c r="D49" s="353">
        <f>C49/12</f>
        <v>0</v>
      </c>
      <c r="E49" s="380"/>
      <c r="F49" s="352">
        <f t="shared" si="11"/>
        <v>0</v>
      </c>
      <c r="G49" s="119"/>
      <c r="H49" s="352">
        <f t="shared" si="12"/>
        <v>0</v>
      </c>
    </row>
    <row r="50" spans="1:18" ht="15" customHeight="1" x14ac:dyDescent="0.25">
      <c r="A50" s="358" t="s">
        <v>154</v>
      </c>
      <c r="B50" s="126"/>
      <c r="C50" s="400"/>
      <c r="D50" s="401"/>
      <c r="E50" s="378">
        <v>4116</v>
      </c>
      <c r="F50" s="352">
        <f>E50*B50</f>
        <v>0</v>
      </c>
      <c r="G50" s="119"/>
      <c r="H50" s="119"/>
    </row>
    <row r="51" spans="1:18" ht="15" customHeight="1" x14ac:dyDescent="0.25">
      <c r="A51" s="154"/>
      <c r="B51" s="155"/>
      <c r="C51" s="156"/>
      <c r="D51" s="474" t="s">
        <v>35</v>
      </c>
      <c r="E51" s="474"/>
      <c r="F51" s="181">
        <f t="shared" ref="F51:G51" si="13">SUM(F46:F50)</f>
        <v>0</v>
      </c>
      <c r="G51" s="181">
        <f t="shared" si="13"/>
        <v>0</v>
      </c>
      <c r="H51" s="181">
        <f>SUM(H46:H50)</f>
        <v>0</v>
      </c>
    </row>
    <row r="52" spans="1:18" ht="12.75" customHeight="1" x14ac:dyDescent="0.25">
      <c r="A52" s="157"/>
      <c r="B52" s="157"/>
      <c r="C52" s="157"/>
      <c r="D52" s="158"/>
      <c r="E52" s="158"/>
      <c r="F52" s="159"/>
      <c r="G52" s="159"/>
      <c r="H52" s="159"/>
    </row>
    <row r="53" spans="1:18" ht="19.5" customHeight="1" x14ac:dyDescent="0.3">
      <c r="A53" s="471" t="s">
        <v>77</v>
      </c>
      <c r="B53" s="472"/>
      <c r="C53" s="472"/>
      <c r="D53" s="472"/>
      <c r="E53" s="472"/>
      <c r="F53" s="472"/>
      <c r="G53" s="472"/>
      <c r="H53" s="473"/>
      <c r="J53" s="464"/>
      <c r="K53" s="464"/>
      <c r="L53" s="464"/>
      <c r="M53" s="464"/>
      <c r="N53" s="464"/>
      <c r="O53" s="464"/>
      <c r="P53" s="464"/>
      <c r="Q53" s="464"/>
      <c r="R53" s="464"/>
    </row>
    <row r="54" spans="1:18" ht="15" customHeight="1" x14ac:dyDescent="0.3">
      <c r="A54" s="465" t="s">
        <v>150</v>
      </c>
      <c r="B54" s="465"/>
      <c r="C54" s="465"/>
      <c r="D54" s="465"/>
      <c r="E54" s="465"/>
      <c r="F54" s="364" t="s">
        <v>65</v>
      </c>
      <c r="G54" s="360" t="s">
        <v>134</v>
      </c>
      <c r="H54" s="363" t="s">
        <v>135</v>
      </c>
      <c r="J54" s="464"/>
      <c r="K54" s="464"/>
      <c r="L54" s="464"/>
      <c r="M54" s="464"/>
      <c r="N54" s="464"/>
      <c r="O54" s="464"/>
      <c r="P54" s="464"/>
      <c r="Q54" s="464"/>
      <c r="R54" s="464"/>
    </row>
    <row r="55" spans="1:18" ht="15" customHeight="1" x14ac:dyDescent="0.25">
      <c r="A55" s="495" t="str">
        <f>A7</f>
        <v>Senior/Key Personnel</v>
      </c>
      <c r="B55" s="496"/>
      <c r="C55" s="496"/>
      <c r="D55" s="496"/>
      <c r="E55" s="497"/>
      <c r="F55" s="180">
        <f>F14*0.3336</f>
        <v>0</v>
      </c>
      <c r="G55" s="180">
        <f>G14*0.3336</f>
        <v>0</v>
      </c>
      <c r="H55" s="180">
        <f>F55-G55</f>
        <v>0</v>
      </c>
      <c r="J55" s="464"/>
      <c r="K55" s="464"/>
      <c r="L55" s="464"/>
      <c r="M55" s="464"/>
      <c r="N55" s="464"/>
      <c r="O55" s="464"/>
      <c r="P55" s="464"/>
      <c r="Q55" s="464"/>
      <c r="R55" s="464"/>
    </row>
    <row r="56" spans="1:18" ht="15" customHeight="1" x14ac:dyDescent="0.25">
      <c r="A56" s="495" t="str">
        <f>A18</f>
        <v>PhD Graduate Assistantships</v>
      </c>
      <c r="B56" s="496"/>
      <c r="C56" s="496"/>
      <c r="D56" s="496"/>
      <c r="E56" s="497"/>
      <c r="F56" s="180">
        <f>((F19+F20)*0.007)+IF(D21&gt;20,F21*0.0845,F21*0.007)</f>
        <v>0</v>
      </c>
      <c r="G56" s="180">
        <f>((G19+G20)*0.007)+IF(D21&gt;20,G21*0.0845,G21*0.007)</f>
        <v>0</v>
      </c>
      <c r="H56" s="180">
        <f t="shared" ref="H56:H64" si="14">F56-G56</f>
        <v>0</v>
      </c>
    </row>
    <row r="57" spans="1:18" ht="15" customHeight="1" x14ac:dyDescent="0.25">
      <c r="A57" s="495" t="str">
        <f>A24</f>
        <v>Master's Graduate Assistantships</v>
      </c>
      <c r="B57" s="496"/>
      <c r="C57" s="496"/>
      <c r="D57" s="496"/>
      <c r="E57" s="497"/>
      <c r="F57" s="180">
        <f>((F25+F26)*0.007)+IF(D27&gt;20,F27*0.0845,F27*0.007)</f>
        <v>0</v>
      </c>
      <c r="G57" s="180">
        <f>((G25+G26)*0.007)+IF(D27&gt;20,G27*0.0845,G27*0.007)</f>
        <v>0</v>
      </c>
      <c r="H57" s="180">
        <f t="shared" si="14"/>
        <v>0</v>
      </c>
    </row>
    <row r="58" spans="1:18" ht="15" customHeight="1" x14ac:dyDescent="0.25">
      <c r="A58" s="495" t="str">
        <f>A30</f>
        <v>Graduate Student Employees (PhD/Master's)</v>
      </c>
      <c r="B58" s="496"/>
      <c r="C58" s="496"/>
      <c r="D58" s="496"/>
      <c r="E58" s="497"/>
      <c r="F58" s="180">
        <f>((F31+F32)*0.007)+IF(D33&gt;20,F33*0.0845,F33*0.007)</f>
        <v>0</v>
      </c>
      <c r="G58" s="180">
        <f>((G31+G32)*0.007)+IF(E33&gt;20,G33*0.0845,G33*0.007)</f>
        <v>0</v>
      </c>
      <c r="H58" s="180">
        <f t="shared" si="14"/>
        <v>0</v>
      </c>
      <c r="J58" s="54"/>
      <c r="K58" s="54"/>
      <c r="L58" s="54"/>
      <c r="M58" s="54"/>
      <c r="N58" s="54"/>
      <c r="O58" s="54"/>
      <c r="P58" s="54"/>
      <c r="Q58" s="54"/>
      <c r="R58" s="54"/>
    </row>
    <row r="59" spans="1:18" ht="15" customHeight="1" x14ac:dyDescent="0.25">
      <c r="A59" s="495" t="str">
        <f>A36</f>
        <v>Undergraduate Student Employees</v>
      </c>
      <c r="B59" s="496"/>
      <c r="C59" s="496"/>
      <c r="D59" s="496"/>
      <c r="E59" s="497"/>
      <c r="F59" s="180">
        <f>((F37+F38)*0.007)+IF(D39&gt;20,F39*0.0845,F39*0.007)</f>
        <v>0</v>
      </c>
      <c r="G59" s="180">
        <f>((G37+G38)*0.007)+IF(D39&gt;20,G39*0.0845,G39*0.007)</f>
        <v>0</v>
      </c>
      <c r="H59" s="180">
        <f t="shared" si="14"/>
        <v>0</v>
      </c>
      <c r="J59" s="54"/>
      <c r="K59" s="54"/>
      <c r="L59" s="54"/>
      <c r="M59" s="54"/>
      <c r="N59" s="54"/>
      <c r="O59" s="54"/>
      <c r="P59" s="54"/>
      <c r="Q59" s="54"/>
      <c r="R59" s="54"/>
    </row>
    <row r="60" spans="1:18" ht="15" customHeight="1" x14ac:dyDescent="0.25">
      <c r="A60" s="495" t="str">
        <f>A46</f>
        <v>Post Doctoral Associates</v>
      </c>
      <c r="B60" s="496"/>
      <c r="C60" s="496"/>
      <c r="D60" s="496"/>
      <c r="E60" s="497"/>
      <c r="F60" s="180">
        <f t="shared" ref="F60:G64" si="15">F46*0.3336</f>
        <v>0</v>
      </c>
      <c r="G60" s="180">
        <f t="shared" si="15"/>
        <v>0</v>
      </c>
      <c r="H60" s="180">
        <f t="shared" si="14"/>
        <v>0</v>
      </c>
      <c r="J60" s="54"/>
      <c r="K60" s="54"/>
      <c r="L60" s="54"/>
      <c r="M60" s="54"/>
      <c r="N60" s="54"/>
      <c r="O60" s="54"/>
      <c r="P60" s="54"/>
      <c r="Q60" s="54"/>
      <c r="R60" s="54"/>
    </row>
    <row r="61" spans="1:18" ht="15" customHeight="1" x14ac:dyDescent="0.25">
      <c r="A61" s="495" t="str">
        <f>A47</f>
        <v>Temp Employees</v>
      </c>
      <c r="B61" s="496"/>
      <c r="C61" s="496"/>
      <c r="D61" s="496"/>
      <c r="E61" s="497"/>
      <c r="F61" s="180">
        <f t="shared" si="15"/>
        <v>0</v>
      </c>
      <c r="G61" s="180">
        <f t="shared" si="15"/>
        <v>0</v>
      </c>
      <c r="H61" s="180">
        <f t="shared" si="14"/>
        <v>0</v>
      </c>
      <c r="J61" s="54"/>
      <c r="K61" s="54"/>
      <c r="L61" s="54"/>
      <c r="M61" s="54"/>
      <c r="N61" s="54"/>
      <c r="O61" s="54"/>
      <c r="P61" s="54"/>
      <c r="Q61" s="54"/>
      <c r="R61" s="54"/>
    </row>
    <row r="62" spans="1:18" ht="15" customHeight="1" x14ac:dyDescent="0.25">
      <c r="A62" s="495" t="str">
        <f>A48</f>
        <v>Secretarial/Clerical (ONLY if time can be allocated)</v>
      </c>
      <c r="B62" s="496"/>
      <c r="C62" s="496"/>
      <c r="D62" s="496"/>
      <c r="E62" s="497"/>
      <c r="F62" s="180">
        <f t="shared" si="15"/>
        <v>0</v>
      </c>
      <c r="G62" s="180">
        <f t="shared" si="15"/>
        <v>0</v>
      </c>
      <c r="H62" s="180">
        <f t="shared" si="14"/>
        <v>0</v>
      </c>
      <c r="J62" s="54"/>
      <c r="K62" s="54"/>
      <c r="L62" s="54"/>
      <c r="M62" s="54"/>
      <c r="N62" s="54"/>
      <c r="O62" s="54"/>
      <c r="P62" s="54"/>
      <c r="Q62" s="54"/>
      <c r="R62" s="54"/>
    </row>
    <row r="63" spans="1:18" ht="15" customHeight="1" x14ac:dyDescent="0.25">
      <c r="A63" s="495" t="str">
        <f>A49</f>
        <v>Other Professionals</v>
      </c>
      <c r="B63" s="496"/>
      <c r="C63" s="496"/>
      <c r="D63" s="496"/>
      <c r="E63" s="497"/>
      <c r="F63" s="180">
        <f t="shared" si="15"/>
        <v>0</v>
      </c>
      <c r="G63" s="180">
        <f t="shared" si="15"/>
        <v>0</v>
      </c>
      <c r="H63" s="180">
        <f t="shared" si="14"/>
        <v>0</v>
      </c>
      <c r="J63" s="54"/>
      <c r="K63" s="54"/>
      <c r="L63" s="54"/>
      <c r="M63" s="54"/>
      <c r="N63" s="54"/>
      <c r="O63" s="54"/>
      <c r="P63" s="54"/>
      <c r="Q63" s="54"/>
      <c r="R63" s="54"/>
    </row>
    <row r="64" spans="1:18" ht="15" customHeight="1" x14ac:dyDescent="0.25">
      <c r="A64" s="496" t="s">
        <v>189</v>
      </c>
      <c r="B64" s="496"/>
      <c r="C64" s="496"/>
      <c r="D64" s="496"/>
      <c r="E64" s="497"/>
      <c r="F64" s="180">
        <f t="shared" si="15"/>
        <v>0</v>
      </c>
      <c r="G64" s="180">
        <f t="shared" si="15"/>
        <v>0</v>
      </c>
      <c r="H64" s="180">
        <f t="shared" si="14"/>
        <v>0</v>
      </c>
      <c r="J64" s="54"/>
      <c r="K64" s="54"/>
      <c r="L64" s="54"/>
      <c r="M64" s="54"/>
      <c r="N64" s="54"/>
      <c r="O64" s="54"/>
      <c r="P64" s="54"/>
      <c r="Q64" s="54"/>
      <c r="R64" s="54"/>
    </row>
    <row r="65" spans="1:18" ht="15" customHeight="1" x14ac:dyDescent="0.25">
      <c r="A65" s="160"/>
      <c r="B65" s="160"/>
      <c r="C65" s="161"/>
      <c r="D65" s="519" t="s">
        <v>11</v>
      </c>
      <c r="E65" s="520"/>
      <c r="F65" s="181">
        <f>SUM(F55:F64)</f>
        <v>0</v>
      </c>
      <c r="G65" s="181">
        <f t="shared" ref="G65:H65" si="16">SUM(G55:G64)</f>
        <v>0</v>
      </c>
      <c r="H65" s="181">
        <f t="shared" si="16"/>
        <v>0</v>
      </c>
    </row>
    <row r="66" spans="1:18" ht="15" customHeight="1" x14ac:dyDescent="0.25">
      <c r="A66" s="122"/>
      <c r="B66" s="122"/>
      <c r="C66" s="162"/>
      <c r="D66" s="528" t="s">
        <v>58</v>
      </c>
      <c r="E66" s="529"/>
      <c r="F66" s="354">
        <f>F14+F42+F51+F65</f>
        <v>0</v>
      </c>
      <c r="G66" s="354">
        <f t="shared" ref="G66:H66" si="17">G14+G42+G51+G65</f>
        <v>0</v>
      </c>
      <c r="H66" s="354">
        <f t="shared" si="17"/>
        <v>0</v>
      </c>
    </row>
    <row r="67" spans="1:18" ht="15" customHeight="1" x14ac:dyDescent="0.25">
      <c r="A67" s="15"/>
      <c r="B67" s="15"/>
      <c r="C67" s="15"/>
      <c r="D67" s="16"/>
      <c r="E67" s="16"/>
      <c r="F67" s="325"/>
      <c r="G67" s="29"/>
      <c r="H67" s="29"/>
    </row>
    <row r="68" spans="1:18" ht="17.100000000000001" customHeight="1" x14ac:dyDescent="0.3">
      <c r="A68" s="471" t="s">
        <v>51</v>
      </c>
      <c r="B68" s="472"/>
      <c r="C68" s="472"/>
      <c r="D68" s="472"/>
      <c r="E68" s="473"/>
      <c r="F68" s="99" t="s">
        <v>65</v>
      </c>
      <c r="G68" s="360" t="s">
        <v>134</v>
      </c>
      <c r="H68" s="227" t="s">
        <v>135</v>
      </c>
      <c r="J68" s="464"/>
      <c r="K68" s="464"/>
      <c r="L68" s="464"/>
      <c r="M68" s="464"/>
      <c r="N68" s="464"/>
      <c r="O68" s="464"/>
      <c r="P68" s="464"/>
      <c r="Q68" s="464"/>
      <c r="R68" s="464"/>
    </row>
    <row r="69" spans="1:18" ht="15" customHeight="1" x14ac:dyDescent="0.25">
      <c r="A69" s="514" t="s">
        <v>70</v>
      </c>
      <c r="B69" s="515"/>
      <c r="C69" s="515"/>
      <c r="D69" s="515"/>
      <c r="E69" s="516"/>
      <c r="F69" s="129"/>
      <c r="G69" s="129"/>
      <c r="H69" s="41">
        <f>F69-G69</f>
        <v>0</v>
      </c>
      <c r="J69" s="464"/>
      <c r="K69" s="464"/>
      <c r="L69" s="464"/>
      <c r="M69" s="464"/>
      <c r="N69" s="464"/>
      <c r="O69" s="464"/>
      <c r="P69" s="464"/>
      <c r="Q69" s="464"/>
      <c r="R69" s="464"/>
    </row>
    <row r="70" spans="1:18" ht="15" customHeight="1" x14ac:dyDescent="0.25">
      <c r="A70" s="514"/>
      <c r="B70" s="515"/>
      <c r="C70" s="515"/>
      <c r="D70" s="515"/>
      <c r="E70" s="516"/>
      <c r="F70" s="129"/>
      <c r="G70" s="129"/>
      <c r="H70" s="41">
        <f t="shared" ref="H70:H73" si="18">F70-G70</f>
        <v>0</v>
      </c>
    </row>
    <row r="71" spans="1:18" ht="15" customHeight="1" x14ac:dyDescent="0.25">
      <c r="A71" s="514"/>
      <c r="B71" s="515"/>
      <c r="C71" s="515"/>
      <c r="D71" s="515"/>
      <c r="E71" s="516"/>
      <c r="F71" s="129"/>
      <c r="G71" s="129"/>
      <c r="H71" s="41">
        <f t="shared" si="18"/>
        <v>0</v>
      </c>
    </row>
    <row r="72" spans="1:18" ht="15" customHeight="1" x14ac:dyDescent="0.25">
      <c r="A72" s="514"/>
      <c r="B72" s="515"/>
      <c r="C72" s="515"/>
      <c r="D72" s="515"/>
      <c r="E72" s="516"/>
      <c r="F72" s="129"/>
      <c r="G72" s="129"/>
      <c r="H72" s="41">
        <f t="shared" si="18"/>
        <v>0</v>
      </c>
    </row>
    <row r="73" spans="1:18" ht="15" customHeight="1" x14ac:dyDescent="0.25">
      <c r="A73" s="514"/>
      <c r="B73" s="515"/>
      <c r="C73" s="515"/>
      <c r="D73" s="515"/>
      <c r="E73" s="516"/>
      <c r="F73" s="129"/>
      <c r="G73" s="129"/>
      <c r="H73" s="41">
        <f t="shared" si="18"/>
        <v>0</v>
      </c>
    </row>
    <row r="74" spans="1:18" ht="15" customHeight="1" x14ac:dyDescent="0.25">
      <c r="A74" s="4"/>
      <c r="B74" s="4"/>
      <c r="C74" s="9"/>
      <c r="D74" s="519" t="s">
        <v>36</v>
      </c>
      <c r="E74" s="520"/>
      <c r="F74" s="95">
        <f>SUM(F69:F73)</f>
        <v>0</v>
      </c>
      <c r="G74" s="95">
        <f>SUM(G69:G73)</f>
        <v>0</v>
      </c>
      <c r="H74" s="95">
        <f>SUM(H69:H73)</f>
        <v>0</v>
      </c>
    </row>
    <row r="75" spans="1:18" ht="15" customHeight="1" x14ac:dyDescent="0.3">
      <c r="A75" s="8"/>
      <c r="B75" s="8"/>
      <c r="C75" s="8"/>
      <c r="D75" s="8"/>
      <c r="E75" s="8"/>
      <c r="F75" s="30"/>
      <c r="G75" s="30"/>
      <c r="H75" s="30"/>
      <c r="M75"/>
    </row>
    <row r="76" spans="1:18" ht="17.100000000000001" customHeight="1" x14ac:dyDescent="0.3">
      <c r="A76" s="471" t="s">
        <v>174</v>
      </c>
      <c r="B76" s="472"/>
      <c r="C76" s="472"/>
      <c r="D76" s="472"/>
      <c r="E76" s="473"/>
      <c r="F76" s="99" t="s">
        <v>65</v>
      </c>
      <c r="G76" s="360" t="s">
        <v>134</v>
      </c>
      <c r="H76" s="227" t="s">
        <v>135</v>
      </c>
    </row>
    <row r="77" spans="1:18" ht="15" customHeight="1" x14ac:dyDescent="0.25">
      <c r="A77" s="521" t="s">
        <v>14</v>
      </c>
      <c r="B77" s="522"/>
      <c r="C77" s="522"/>
      <c r="D77" s="522"/>
      <c r="E77" s="523"/>
      <c r="F77" s="129"/>
      <c r="G77" s="129"/>
      <c r="H77" s="41">
        <f>F77-G77</f>
        <v>0</v>
      </c>
    </row>
    <row r="78" spans="1:18" ht="15" customHeight="1" x14ac:dyDescent="0.25">
      <c r="A78" s="521" t="s">
        <v>15</v>
      </c>
      <c r="B78" s="522"/>
      <c r="C78" s="522"/>
      <c r="D78" s="522"/>
      <c r="E78" s="523"/>
      <c r="F78" s="129"/>
      <c r="G78" s="129"/>
      <c r="H78" s="41">
        <f>F78-G78</f>
        <v>0</v>
      </c>
    </row>
    <row r="79" spans="1:18" ht="15" customHeight="1" x14ac:dyDescent="0.25">
      <c r="A79" s="4"/>
      <c r="B79" s="4"/>
      <c r="C79" s="9"/>
      <c r="D79" s="519" t="s">
        <v>37</v>
      </c>
      <c r="E79" s="520"/>
      <c r="F79" s="95">
        <f>SUM(F77:F78)</f>
        <v>0</v>
      </c>
      <c r="G79" s="95">
        <f>SUM(G77:G78)</f>
        <v>0</v>
      </c>
      <c r="H79" s="95">
        <f>SUM(H77:H78)</f>
        <v>0</v>
      </c>
    </row>
    <row r="80" spans="1:18" ht="15" customHeight="1" x14ac:dyDescent="0.25">
      <c r="A80" s="14"/>
      <c r="B80" s="14"/>
      <c r="C80" s="14"/>
      <c r="D80" s="14"/>
      <c r="E80" s="14"/>
      <c r="F80" s="34"/>
      <c r="G80" s="34"/>
      <c r="H80" s="34"/>
    </row>
    <row r="81" spans="1:18" ht="17.100000000000001" customHeight="1" x14ac:dyDescent="0.3">
      <c r="A81" s="365" t="s">
        <v>163</v>
      </c>
      <c r="B81" s="524" t="s">
        <v>38</v>
      </c>
      <c r="C81" s="525"/>
      <c r="D81" s="526" t="s">
        <v>52</v>
      </c>
      <c r="E81" s="527"/>
      <c r="F81" s="359" t="s">
        <v>65</v>
      </c>
      <c r="G81" s="360" t="s">
        <v>134</v>
      </c>
      <c r="H81" s="363" t="s">
        <v>135</v>
      </c>
      <c r="J81" s="464"/>
      <c r="K81" s="464"/>
      <c r="L81" s="464"/>
      <c r="M81" s="464"/>
      <c r="N81" s="464"/>
      <c r="O81" s="464"/>
      <c r="P81" s="464"/>
      <c r="Q81" s="464"/>
      <c r="R81" s="464"/>
    </row>
    <row r="82" spans="1:18" ht="15" customHeight="1" x14ac:dyDescent="0.25">
      <c r="A82" s="326" t="s">
        <v>16</v>
      </c>
      <c r="B82" s="483"/>
      <c r="C82" s="484"/>
      <c r="D82" s="485"/>
      <c r="E82" s="486"/>
      <c r="F82" s="41">
        <f>B82*D82</f>
        <v>0</v>
      </c>
      <c r="G82" s="129"/>
      <c r="H82" s="41">
        <f>F82-G82</f>
        <v>0</v>
      </c>
      <c r="J82" s="464"/>
      <c r="K82" s="464"/>
      <c r="L82" s="464"/>
      <c r="M82" s="464"/>
      <c r="N82" s="464"/>
      <c r="O82" s="464"/>
      <c r="P82" s="464"/>
      <c r="Q82" s="464"/>
      <c r="R82" s="464"/>
    </row>
    <row r="83" spans="1:18" ht="15" customHeight="1" x14ac:dyDescent="0.25">
      <c r="A83" s="2" t="s">
        <v>17</v>
      </c>
      <c r="B83" s="483"/>
      <c r="C83" s="484"/>
      <c r="D83" s="485"/>
      <c r="E83" s="486"/>
      <c r="F83" s="41">
        <f t="shared" ref="F83:F86" si="19">B83*D83</f>
        <v>0</v>
      </c>
      <c r="G83" s="129"/>
      <c r="H83" s="41">
        <f t="shared" ref="H83:H86" si="20">F83-G83</f>
        <v>0</v>
      </c>
      <c r="J83" s="464"/>
      <c r="K83" s="464"/>
      <c r="L83" s="464"/>
      <c r="M83" s="464"/>
      <c r="N83" s="464"/>
      <c r="O83" s="464"/>
      <c r="P83" s="464"/>
      <c r="Q83" s="464"/>
      <c r="R83" s="464"/>
    </row>
    <row r="84" spans="1:18" ht="15" customHeight="1" x14ac:dyDescent="0.25">
      <c r="A84" s="2" t="s">
        <v>13</v>
      </c>
      <c r="B84" s="483"/>
      <c r="C84" s="484"/>
      <c r="D84" s="485"/>
      <c r="E84" s="486"/>
      <c r="F84" s="41">
        <f t="shared" si="19"/>
        <v>0</v>
      </c>
      <c r="G84" s="129"/>
      <c r="H84" s="41">
        <f t="shared" si="20"/>
        <v>0</v>
      </c>
      <c r="J84" s="464"/>
      <c r="K84" s="464"/>
      <c r="L84" s="464"/>
      <c r="M84" s="464"/>
      <c r="N84" s="464"/>
      <c r="O84" s="464"/>
      <c r="P84" s="464"/>
      <c r="Q84" s="464"/>
      <c r="R84" s="464"/>
    </row>
    <row r="85" spans="1:18" ht="15" customHeight="1" x14ac:dyDescent="0.25">
      <c r="A85" s="2" t="s">
        <v>18</v>
      </c>
      <c r="B85" s="483"/>
      <c r="C85" s="484"/>
      <c r="D85" s="485"/>
      <c r="E85" s="486"/>
      <c r="F85" s="41">
        <f t="shared" si="19"/>
        <v>0</v>
      </c>
      <c r="G85" s="129"/>
      <c r="H85" s="41">
        <f t="shared" si="20"/>
        <v>0</v>
      </c>
      <c r="J85" s="464"/>
      <c r="K85" s="464"/>
      <c r="L85" s="464"/>
      <c r="M85" s="464"/>
      <c r="N85" s="464"/>
      <c r="O85" s="464"/>
      <c r="P85" s="464"/>
      <c r="Q85" s="464"/>
      <c r="R85" s="464"/>
    </row>
    <row r="86" spans="1:18" ht="15" customHeight="1" x14ac:dyDescent="0.25">
      <c r="A86" s="2" t="s">
        <v>19</v>
      </c>
      <c r="B86" s="483"/>
      <c r="C86" s="484"/>
      <c r="D86" s="485"/>
      <c r="E86" s="486"/>
      <c r="F86" s="41">
        <f t="shared" si="19"/>
        <v>0</v>
      </c>
      <c r="G86" s="129"/>
      <c r="H86" s="41">
        <f t="shared" si="20"/>
        <v>0</v>
      </c>
      <c r="J86" s="464"/>
      <c r="K86" s="464"/>
      <c r="L86" s="464"/>
      <c r="M86" s="464"/>
      <c r="N86" s="464"/>
      <c r="O86" s="464"/>
      <c r="P86" s="464"/>
      <c r="Q86" s="464"/>
      <c r="R86" s="464"/>
    </row>
    <row r="87" spans="1:18" ht="15" customHeight="1" x14ac:dyDescent="0.25">
      <c r="A87" s="4"/>
      <c r="B87" s="22"/>
      <c r="C87" s="45"/>
      <c r="D87" s="519" t="s">
        <v>56</v>
      </c>
      <c r="E87" s="520"/>
      <c r="F87" s="95">
        <f>SUM(F82:F86)</f>
        <v>0</v>
      </c>
      <c r="G87" s="95">
        <f>SUM(G82:G86)</f>
        <v>0</v>
      </c>
      <c r="H87" s="95">
        <f>SUM(H82:H86)</f>
        <v>0</v>
      </c>
      <c r="J87" s="464"/>
      <c r="K87" s="464"/>
      <c r="L87" s="464"/>
      <c r="M87" s="464"/>
      <c r="N87" s="464"/>
      <c r="O87" s="464"/>
      <c r="P87" s="464"/>
      <c r="Q87" s="464"/>
      <c r="R87" s="464"/>
    </row>
    <row r="88" spans="1:18" ht="15" customHeight="1" x14ac:dyDescent="0.25">
      <c r="A88" s="14"/>
      <c r="B88" s="14"/>
      <c r="C88" s="14"/>
      <c r="D88" s="14"/>
      <c r="E88" s="14"/>
      <c r="F88" s="34"/>
      <c r="G88" s="34"/>
      <c r="H88" s="34"/>
      <c r="J88" s="464"/>
      <c r="K88" s="464"/>
      <c r="L88" s="464"/>
      <c r="M88" s="464"/>
      <c r="N88" s="464"/>
      <c r="O88" s="464"/>
      <c r="P88" s="464"/>
      <c r="Q88" s="464"/>
      <c r="R88" s="464"/>
    </row>
    <row r="89" spans="1:18" ht="17.100000000000001" customHeight="1" x14ac:dyDescent="0.3">
      <c r="A89" s="226" t="s">
        <v>20</v>
      </c>
      <c r="B89" s="477" t="s">
        <v>173</v>
      </c>
      <c r="C89" s="478"/>
      <c r="D89" s="479" t="s">
        <v>52</v>
      </c>
      <c r="E89" s="480"/>
      <c r="F89" s="407" t="s">
        <v>65</v>
      </c>
      <c r="G89" s="360" t="s">
        <v>134</v>
      </c>
      <c r="H89" s="408" t="s">
        <v>135</v>
      </c>
    </row>
    <row r="90" spans="1:18" ht="15" customHeight="1" x14ac:dyDescent="0.25">
      <c r="A90" s="549" t="s">
        <v>79</v>
      </c>
      <c r="B90" s="549"/>
      <c r="C90" s="549"/>
      <c r="D90" s="549"/>
      <c r="E90" s="549"/>
      <c r="F90" s="549"/>
      <c r="G90" s="549"/>
      <c r="H90" s="549"/>
    </row>
    <row r="91" spans="1:18" ht="15" customHeight="1" x14ac:dyDescent="0.25">
      <c r="A91" s="170"/>
      <c r="B91" s="483"/>
      <c r="C91" s="484"/>
      <c r="D91" s="481"/>
      <c r="E91" s="482"/>
      <c r="F91" s="366">
        <f>D91*B91</f>
        <v>0</v>
      </c>
      <c r="G91" s="171"/>
      <c r="H91" s="42">
        <f>F91-G91</f>
        <v>0</v>
      </c>
    </row>
    <row r="92" spans="1:18" ht="15" customHeight="1" x14ac:dyDescent="0.25">
      <c r="A92" s="170"/>
      <c r="B92" s="483"/>
      <c r="C92" s="484"/>
      <c r="D92" s="481"/>
      <c r="E92" s="482"/>
      <c r="F92" s="366">
        <f t="shared" ref="F92:F102" si="21">D92*B92</f>
        <v>0</v>
      </c>
      <c r="G92" s="171"/>
      <c r="H92" s="42">
        <f t="shared" ref="H92:H94" si="22">F92-G92</f>
        <v>0</v>
      </c>
      <c r="J92" s="464"/>
      <c r="K92" s="464"/>
      <c r="L92" s="464"/>
      <c r="M92" s="464"/>
      <c r="N92" s="464"/>
      <c r="O92" s="464"/>
      <c r="P92" s="464"/>
      <c r="Q92" s="464"/>
      <c r="R92" s="464"/>
    </row>
    <row r="93" spans="1:18" ht="15" customHeight="1" x14ac:dyDescent="0.25">
      <c r="A93" s="170"/>
      <c r="B93" s="483"/>
      <c r="C93" s="484"/>
      <c r="D93" s="481"/>
      <c r="E93" s="482"/>
      <c r="F93" s="366">
        <f t="shared" si="21"/>
        <v>0</v>
      </c>
      <c r="G93" s="171"/>
      <c r="H93" s="42">
        <f t="shared" si="22"/>
        <v>0</v>
      </c>
      <c r="J93" s="464"/>
      <c r="K93" s="464"/>
      <c r="L93" s="464"/>
      <c r="M93" s="464"/>
      <c r="N93" s="464"/>
      <c r="O93" s="464"/>
      <c r="P93" s="464"/>
      <c r="Q93" s="464"/>
      <c r="R93" s="464"/>
    </row>
    <row r="94" spans="1:18" ht="15" customHeight="1" x14ac:dyDescent="0.25">
      <c r="A94" s="170"/>
      <c r="B94" s="483"/>
      <c r="C94" s="484"/>
      <c r="D94" s="481"/>
      <c r="E94" s="482"/>
      <c r="F94" s="366">
        <f t="shared" si="21"/>
        <v>0</v>
      </c>
      <c r="G94" s="171"/>
      <c r="H94" s="42">
        <f t="shared" si="22"/>
        <v>0</v>
      </c>
      <c r="J94" s="464"/>
      <c r="K94" s="464"/>
      <c r="L94" s="464"/>
      <c r="M94" s="464"/>
      <c r="N94" s="464"/>
      <c r="O94" s="464"/>
      <c r="P94" s="464"/>
      <c r="Q94" s="464"/>
      <c r="R94" s="464"/>
    </row>
    <row r="95" spans="1:18" ht="15" customHeight="1" thickBot="1" x14ac:dyDescent="0.3">
      <c r="A95" s="44"/>
      <c r="B95" s="517"/>
      <c r="C95" s="517"/>
      <c r="D95" s="554" t="s">
        <v>61</v>
      </c>
      <c r="E95" s="555"/>
      <c r="F95" s="367">
        <f>SUM(F91:F94)</f>
        <v>0</v>
      </c>
      <c r="G95" s="96">
        <f>SUM(G91:G94)</f>
        <v>0</v>
      </c>
      <c r="H95" s="96">
        <f>SUM(H91:H94)</f>
        <v>0</v>
      </c>
    </row>
    <row r="96" spans="1:18" ht="15" customHeight="1" x14ac:dyDescent="0.25">
      <c r="A96" s="369" t="s">
        <v>22</v>
      </c>
      <c r="B96" s="531"/>
      <c r="C96" s="532"/>
      <c r="D96" s="533"/>
      <c r="E96" s="534"/>
      <c r="F96" s="43">
        <f t="shared" si="21"/>
        <v>0</v>
      </c>
      <c r="G96" s="172"/>
      <c r="H96" s="43">
        <f>F96-G96</f>
        <v>0</v>
      </c>
    </row>
    <row r="97" spans="1:18" ht="15" customHeight="1" x14ac:dyDescent="0.25">
      <c r="A97" s="356" t="s">
        <v>164</v>
      </c>
      <c r="B97" s="483"/>
      <c r="C97" s="484"/>
      <c r="D97" s="510"/>
      <c r="E97" s="511"/>
      <c r="F97" s="42">
        <f t="shared" si="21"/>
        <v>0</v>
      </c>
      <c r="G97" s="171"/>
      <c r="H97" s="43">
        <f t="shared" ref="H97:H103" si="23">F97-G97</f>
        <v>0</v>
      </c>
      <c r="J97" s="464"/>
      <c r="K97" s="464"/>
      <c r="L97" s="464"/>
      <c r="M97" s="464"/>
      <c r="N97" s="464"/>
      <c r="O97" s="464"/>
      <c r="P97" s="464"/>
      <c r="Q97" s="464"/>
      <c r="R97" s="464"/>
    </row>
    <row r="98" spans="1:18" ht="15" customHeight="1" x14ac:dyDescent="0.25">
      <c r="A98" s="356" t="s">
        <v>23</v>
      </c>
      <c r="B98" s="483"/>
      <c r="C98" s="484"/>
      <c r="D98" s="510"/>
      <c r="E98" s="511"/>
      <c r="F98" s="42">
        <f t="shared" si="21"/>
        <v>0</v>
      </c>
      <c r="G98" s="171"/>
      <c r="H98" s="43">
        <f t="shared" si="23"/>
        <v>0</v>
      </c>
      <c r="J98" s="464"/>
      <c r="K98" s="464"/>
      <c r="L98" s="464"/>
      <c r="M98" s="464"/>
      <c r="N98" s="464"/>
      <c r="O98" s="464"/>
      <c r="P98" s="464"/>
      <c r="Q98" s="464"/>
      <c r="R98" s="464"/>
    </row>
    <row r="99" spans="1:18" ht="15" customHeight="1" x14ac:dyDescent="0.25">
      <c r="A99" s="370" t="s">
        <v>24</v>
      </c>
      <c r="B99" s="483"/>
      <c r="C99" s="484"/>
      <c r="D99" s="481"/>
      <c r="E99" s="482"/>
      <c r="F99" s="42">
        <f t="shared" si="21"/>
        <v>0</v>
      </c>
      <c r="G99" s="171"/>
      <c r="H99" s="43">
        <f t="shared" si="23"/>
        <v>0</v>
      </c>
      <c r="J99" s="464"/>
      <c r="K99" s="464"/>
      <c r="L99" s="464"/>
      <c r="M99" s="464"/>
      <c r="N99" s="464"/>
      <c r="O99" s="464"/>
      <c r="P99" s="464"/>
      <c r="Q99" s="464"/>
      <c r="R99" s="464"/>
    </row>
    <row r="100" spans="1:18" ht="15" customHeight="1" x14ac:dyDescent="0.25">
      <c r="A100" s="371" t="s">
        <v>25</v>
      </c>
      <c r="B100" s="483"/>
      <c r="C100" s="484"/>
      <c r="D100" s="510"/>
      <c r="E100" s="511"/>
      <c r="F100" s="42">
        <f t="shared" si="21"/>
        <v>0</v>
      </c>
      <c r="G100" s="171"/>
      <c r="H100" s="43">
        <f t="shared" si="23"/>
        <v>0</v>
      </c>
    </row>
    <row r="101" spans="1:18" ht="15" customHeight="1" x14ac:dyDescent="0.25">
      <c r="A101" s="356" t="s">
        <v>26</v>
      </c>
      <c r="B101" s="483"/>
      <c r="C101" s="484"/>
      <c r="D101" s="510"/>
      <c r="E101" s="511"/>
      <c r="F101" s="42">
        <f t="shared" si="21"/>
        <v>0</v>
      </c>
      <c r="G101" s="171"/>
      <c r="H101" s="43">
        <f t="shared" si="23"/>
        <v>0</v>
      </c>
    </row>
    <row r="102" spans="1:18" ht="15" customHeight="1" x14ac:dyDescent="0.25">
      <c r="A102" s="356" t="s">
        <v>199</v>
      </c>
      <c r="B102" s="483"/>
      <c r="C102" s="484"/>
      <c r="D102" s="510"/>
      <c r="E102" s="511"/>
      <c r="F102" s="42">
        <f t="shared" si="21"/>
        <v>0</v>
      </c>
      <c r="G102" s="171"/>
      <c r="H102" s="43">
        <f t="shared" si="23"/>
        <v>0</v>
      </c>
    </row>
    <row r="103" spans="1:18" ht="15" customHeight="1" x14ac:dyDescent="0.25">
      <c r="A103" s="356" t="s">
        <v>187</v>
      </c>
      <c r="B103" s="512"/>
      <c r="C103" s="513"/>
      <c r="D103" s="510"/>
      <c r="E103" s="511"/>
      <c r="F103" s="42">
        <f>D103</f>
        <v>0</v>
      </c>
      <c r="G103" s="171"/>
      <c r="H103" s="43">
        <f t="shared" si="23"/>
        <v>0</v>
      </c>
    </row>
    <row r="104" spans="1:18" ht="15" customHeight="1" x14ac:dyDescent="0.25">
      <c r="A104" s="4"/>
      <c r="B104" s="4"/>
      <c r="C104" s="4"/>
      <c r="D104" s="474" t="s">
        <v>39</v>
      </c>
      <c r="E104" s="474"/>
      <c r="F104" s="95">
        <f>SUM(F95:F103)</f>
        <v>0</v>
      </c>
      <c r="G104" s="95">
        <f>SUM(G95:G103)</f>
        <v>0</v>
      </c>
      <c r="H104" s="95">
        <f>SUM(H95:H103)</f>
        <v>0</v>
      </c>
    </row>
    <row r="105" spans="1:18" ht="15" customHeight="1" x14ac:dyDescent="0.25">
      <c r="A105" s="546"/>
      <c r="B105" s="546"/>
      <c r="C105" s="546"/>
      <c r="D105" s="553"/>
      <c r="E105" s="553"/>
      <c r="F105" s="553"/>
      <c r="G105" s="81"/>
      <c r="H105" s="81"/>
    </row>
    <row r="106" spans="1:18" ht="17.399999999999999" x14ac:dyDescent="0.3">
      <c r="A106" s="505" t="s">
        <v>27</v>
      </c>
      <c r="B106" s="506"/>
      <c r="C106" s="506"/>
      <c r="D106" s="506"/>
      <c r="E106" s="507"/>
      <c r="F106" s="97">
        <f>F104+F87+F79+F74+F66</f>
        <v>0</v>
      </c>
      <c r="G106" s="97">
        <f>G104+G87+G79+G74+G66</f>
        <v>0</v>
      </c>
      <c r="H106" s="97">
        <f>H104+H87+H79+H74+H66</f>
        <v>0</v>
      </c>
    </row>
    <row r="107" spans="1:18" ht="15" customHeight="1" x14ac:dyDescent="0.25">
      <c r="A107" s="21"/>
      <c r="B107" s="21"/>
      <c r="C107" s="21"/>
      <c r="D107" s="21"/>
      <c r="E107" s="21"/>
      <c r="F107" s="35"/>
      <c r="G107" s="35"/>
      <c r="H107" s="35"/>
    </row>
    <row r="108" spans="1:18" ht="17.399999999999999" x14ac:dyDescent="0.3">
      <c r="A108" s="559" t="s">
        <v>197</v>
      </c>
      <c r="B108" s="559"/>
      <c r="C108" s="559"/>
      <c r="D108" s="559"/>
      <c r="E108" s="559"/>
      <c r="F108" s="559"/>
      <c r="G108" s="559"/>
      <c r="H108" s="559"/>
    </row>
    <row r="109" spans="1:18" ht="15" customHeight="1" x14ac:dyDescent="0.3">
      <c r="A109" s="405"/>
      <c r="B109" s="228" t="s">
        <v>151</v>
      </c>
      <c r="C109" s="466" t="s">
        <v>152</v>
      </c>
      <c r="D109" s="466"/>
      <c r="E109" s="466"/>
      <c r="F109" s="99" t="s">
        <v>65</v>
      </c>
      <c r="G109" s="360" t="s">
        <v>134</v>
      </c>
      <c r="H109" s="227" t="s">
        <v>135</v>
      </c>
    </row>
    <row r="110" spans="1:18" ht="15" customHeight="1" x14ac:dyDescent="0.25">
      <c r="A110" s="100" t="s">
        <v>29</v>
      </c>
      <c r="B110" s="307">
        <f>'Year 1'!B110</f>
        <v>0.49590000000000001</v>
      </c>
      <c r="C110" s="467" t="s">
        <v>153</v>
      </c>
      <c r="D110" s="467"/>
      <c r="E110" s="467"/>
      <c r="F110" s="104">
        <f>F66*B110</f>
        <v>0</v>
      </c>
      <c r="G110" s="104">
        <f>G66*B110</f>
        <v>0</v>
      </c>
      <c r="H110" s="104">
        <f>H66*B110</f>
        <v>0</v>
      </c>
    </row>
    <row r="111" spans="1:18" ht="15" customHeight="1" x14ac:dyDescent="0.25">
      <c r="A111" s="2" t="s">
        <v>30</v>
      </c>
      <c r="B111" s="307">
        <f>'Year 1'!B111</f>
        <v>0.30580000000000002</v>
      </c>
      <c r="C111" s="467" t="s">
        <v>153</v>
      </c>
      <c r="D111" s="467"/>
      <c r="E111" s="467"/>
      <c r="F111" s="105"/>
      <c r="G111" s="105"/>
      <c r="H111" s="105"/>
    </row>
    <row r="112" spans="1:18" ht="15" customHeight="1" x14ac:dyDescent="0.3">
      <c r="A112" s="10"/>
      <c r="B112" s="10"/>
      <c r="C112" s="10"/>
      <c r="D112" s="509" t="s">
        <v>40</v>
      </c>
      <c r="E112" s="509"/>
      <c r="F112" s="98">
        <f>SUM(F110:F111)</f>
        <v>0</v>
      </c>
      <c r="G112" s="98">
        <f>SUM(G110:G111)</f>
        <v>0</v>
      </c>
      <c r="H112" s="98">
        <f>SUM(H110:H111)</f>
        <v>0</v>
      </c>
    </row>
    <row r="113" spans="1:8" ht="15" customHeight="1" x14ac:dyDescent="0.25">
      <c r="A113" s="15"/>
      <c r="B113" s="15"/>
      <c r="C113" s="15"/>
      <c r="D113" s="15"/>
      <c r="E113" s="15"/>
      <c r="F113" s="37"/>
      <c r="G113" s="37"/>
      <c r="H113" s="37"/>
    </row>
    <row r="114" spans="1:8" ht="15" customHeight="1" x14ac:dyDescent="0.3">
      <c r="A114" s="552" t="s">
        <v>66</v>
      </c>
      <c r="B114" s="552"/>
      <c r="C114" s="552"/>
      <c r="D114" s="552"/>
      <c r="E114" s="552"/>
      <c r="F114" s="97">
        <f>F106+F112</f>
        <v>0</v>
      </c>
      <c r="G114" s="97">
        <f>G106+G112</f>
        <v>0</v>
      </c>
      <c r="H114" s="97">
        <f>H106+H112</f>
        <v>0</v>
      </c>
    </row>
    <row r="115" spans="1:8" ht="15" customHeight="1" x14ac:dyDescent="0.25"/>
    <row r="116" spans="1:8" ht="15" customHeight="1" thickBot="1" x14ac:dyDescent="0.3"/>
    <row r="117" spans="1:8" ht="35.4" thickBot="1" x14ac:dyDescent="0.35">
      <c r="A117" s="409"/>
      <c r="B117" s="410" t="s">
        <v>149</v>
      </c>
      <c r="C117" s="429" t="s">
        <v>134</v>
      </c>
      <c r="D117" s="411" t="s">
        <v>135</v>
      </c>
    </row>
    <row r="118" spans="1:8" ht="17.399999999999999" x14ac:dyDescent="0.3">
      <c r="A118" s="412" t="s">
        <v>195</v>
      </c>
      <c r="B118" s="413">
        <f>C118+D118</f>
        <v>0</v>
      </c>
      <c r="C118" s="414">
        <f>G114</f>
        <v>0</v>
      </c>
      <c r="D118" s="415">
        <f>H114</f>
        <v>0</v>
      </c>
    </row>
    <row r="119" spans="1:8" ht="18" thickBot="1" x14ac:dyDescent="0.35">
      <c r="A119" s="416" t="s">
        <v>148</v>
      </c>
      <c r="B119" s="417" t="e">
        <f>C119+D119</f>
        <v>#DIV/0!</v>
      </c>
      <c r="C119" s="418" t="e">
        <f>C118/B118</f>
        <v>#DIV/0!</v>
      </c>
      <c r="D119" s="419" t="e">
        <f>D118/B118</f>
        <v>#DIV/0!</v>
      </c>
    </row>
    <row r="120" spans="1:8" x14ac:dyDescent="0.25">
      <c r="A120" s="13"/>
      <c r="B120" s="13"/>
      <c r="C120" s="13"/>
      <c r="D120" s="13"/>
    </row>
  </sheetData>
  <sheetProtection algorithmName="SHA-512" hashValue="vVNOwVsc0nfJdv9zwLnMBjR/9mudaGj0bxnA8QS8+UYwLhEqNGmeQ5Ii7fET6lDzqcS6cGGBCbyE5o8K+ijKQQ==" saltValue="kfMVPEfOYgY0hEBqUAEV8w==" spinCount="100000" sheet="1" selectLockedCells="1"/>
  <mergeCells count="104">
    <mergeCell ref="C109:E109"/>
    <mergeCell ref="C110:E110"/>
    <mergeCell ref="C111:E111"/>
    <mergeCell ref="A53:H53"/>
    <mergeCell ref="D112:E112"/>
    <mergeCell ref="A114:E114"/>
    <mergeCell ref="J92:R94"/>
    <mergeCell ref="J97:R99"/>
    <mergeCell ref="J81:R88"/>
    <mergeCell ref="D104:E104"/>
    <mergeCell ref="A105:F105"/>
    <mergeCell ref="A106:E106"/>
    <mergeCell ref="B101:C101"/>
    <mergeCell ref="D101:E101"/>
    <mergeCell ref="B102:C102"/>
    <mergeCell ref="D102:E102"/>
    <mergeCell ref="B103:C103"/>
    <mergeCell ref="D103:E103"/>
    <mergeCell ref="B98:C98"/>
    <mergeCell ref="D98:E98"/>
    <mergeCell ref="B99:C99"/>
    <mergeCell ref="D99:E99"/>
    <mergeCell ref="B100:C100"/>
    <mergeCell ref="D84:E84"/>
    <mergeCell ref="D85:E85"/>
    <mergeCell ref="B86:C86"/>
    <mergeCell ref="D86:E86"/>
    <mergeCell ref="D100:E100"/>
    <mergeCell ref="B95:C95"/>
    <mergeCell ref="D95:E95"/>
    <mergeCell ref="B96:C96"/>
    <mergeCell ref="D96:E96"/>
    <mergeCell ref="B97:C97"/>
    <mergeCell ref="D97:E97"/>
    <mergeCell ref="B92:C92"/>
    <mergeCell ref="D92:E92"/>
    <mergeCell ref="B93:C93"/>
    <mergeCell ref="D93:E93"/>
    <mergeCell ref="B94:C94"/>
    <mergeCell ref="D94:E94"/>
    <mergeCell ref="A90:H90"/>
    <mergeCell ref="A1:H2"/>
    <mergeCell ref="A16:H16"/>
    <mergeCell ref="D66:E66"/>
    <mergeCell ref="A68:E68"/>
    <mergeCell ref="A72:E72"/>
    <mergeCell ref="A69:E69"/>
    <mergeCell ref="A70:E70"/>
    <mergeCell ref="A71:E71"/>
    <mergeCell ref="A73:E73"/>
    <mergeCell ref="D42:E42"/>
    <mergeCell ref="D51:E51"/>
    <mergeCell ref="A57:E57"/>
    <mergeCell ref="A58:E58"/>
    <mergeCell ref="A59:E59"/>
    <mergeCell ref="A60:E60"/>
    <mergeCell ref="D65:E65"/>
    <mergeCell ref="A61:E61"/>
    <mergeCell ref="A62:E62"/>
    <mergeCell ref="A54:E54"/>
    <mergeCell ref="A55:E55"/>
    <mergeCell ref="A44:H44"/>
    <mergeCell ref="A64:E64"/>
    <mergeCell ref="A7:H7"/>
    <mergeCell ref="A5:H6"/>
    <mergeCell ref="J7:R14"/>
    <mergeCell ref="D14:E14"/>
    <mergeCell ref="J16:R35"/>
    <mergeCell ref="B3:D3"/>
    <mergeCell ref="B4:D4"/>
    <mergeCell ref="M39:U41"/>
    <mergeCell ref="D34:E34"/>
    <mergeCell ref="A22:C22"/>
    <mergeCell ref="D22:E22"/>
    <mergeCell ref="D28:E28"/>
    <mergeCell ref="D40:E40"/>
    <mergeCell ref="A18:H18"/>
    <mergeCell ref="A24:H24"/>
    <mergeCell ref="A30:H30"/>
    <mergeCell ref="A36:H36"/>
    <mergeCell ref="A108:H108"/>
    <mergeCell ref="J53:R55"/>
    <mergeCell ref="J44:R48"/>
    <mergeCell ref="A63:E63"/>
    <mergeCell ref="A76:E76"/>
    <mergeCell ref="A56:E56"/>
    <mergeCell ref="D74:E74"/>
    <mergeCell ref="J68:R69"/>
    <mergeCell ref="A77:E77"/>
    <mergeCell ref="A78:E78"/>
    <mergeCell ref="D79:E79"/>
    <mergeCell ref="B81:C81"/>
    <mergeCell ref="D81:E81"/>
    <mergeCell ref="B82:C82"/>
    <mergeCell ref="D82:E82"/>
    <mergeCell ref="B83:C83"/>
    <mergeCell ref="D83:E83"/>
    <mergeCell ref="D87:E87"/>
    <mergeCell ref="B89:C89"/>
    <mergeCell ref="D89:E89"/>
    <mergeCell ref="B91:C91"/>
    <mergeCell ref="D91:E91"/>
    <mergeCell ref="B84:C84"/>
    <mergeCell ref="B85:C85"/>
  </mergeCells>
  <pageMargins left="0.7" right="0.7" top="0.75" bottom="0.75" header="0.3" footer="0.3"/>
  <ignoredErrors>
    <ignoredError sqref="F95 H9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2"/>
  <sheetViews>
    <sheetView showGridLines="0" zoomScaleNormal="100" workbookViewId="0">
      <pane ySplit="4" topLeftCell="A5" activePane="bottomLeft" state="frozen"/>
      <selection pane="bottomLeft" activeCell="B9" sqref="B9"/>
    </sheetView>
  </sheetViews>
  <sheetFormatPr defaultColWidth="9.109375" defaultRowHeight="12" x14ac:dyDescent="0.25"/>
  <cols>
    <col min="1" max="1" width="49.88671875" style="1" bestFit="1" customWidth="1"/>
    <col min="2" max="2" width="17.33203125" style="1" bestFit="1" customWidth="1"/>
    <col min="3" max="5" width="15.6640625" style="1" customWidth="1"/>
    <col min="6" max="8" width="21.33203125" style="39" bestFit="1" customWidth="1"/>
    <col min="9" max="9" width="10.6640625" style="1" customWidth="1"/>
    <col min="10" max="13" width="9.109375" style="1"/>
    <col min="14" max="14" width="9.33203125" style="1" customWidth="1"/>
    <col min="15" max="15" width="9.109375" style="1" customWidth="1"/>
    <col min="16" max="16384" width="9.109375" style="1"/>
  </cols>
  <sheetData>
    <row r="1" spans="1:9" ht="30.75" customHeight="1" x14ac:dyDescent="0.25">
      <c r="A1" s="479" t="s">
        <v>160</v>
      </c>
      <c r="B1" s="539"/>
      <c r="C1" s="539"/>
      <c r="D1" s="539"/>
      <c r="E1" s="539"/>
      <c r="F1" s="539"/>
      <c r="G1" s="539"/>
      <c r="H1" s="480"/>
    </row>
    <row r="2" spans="1:9" ht="12.75" customHeight="1" x14ac:dyDescent="0.35">
      <c r="A2" s="540"/>
      <c r="B2" s="541"/>
      <c r="C2" s="541"/>
      <c r="D2" s="541"/>
      <c r="E2" s="541"/>
      <c r="F2" s="541"/>
      <c r="G2" s="541"/>
      <c r="H2" s="542"/>
      <c r="I2" s="3"/>
    </row>
    <row r="3" spans="1:9" ht="15" customHeight="1" x14ac:dyDescent="0.25">
      <c r="A3" s="230" t="s">
        <v>183</v>
      </c>
      <c r="B3" s="537">
        <f>'Year 4'!B4:F4+1</f>
        <v>1460</v>
      </c>
      <c r="C3" s="538"/>
      <c r="D3" s="538"/>
      <c r="E3" s="403" t="s">
        <v>121</v>
      </c>
      <c r="F3" s="404" t="s">
        <v>120</v>
      </c>
      <c r="G3" s="82"/>
      <c r="H3" s="82"/>
    </row>
    <row r="4" spans="1:9" ht="15" customHeight="1" x14ac:dyDescent="0.25">
      <c r="A4" s="229" t="s">
        <v>184</v>
      </c>
      <c r="B4" s="493">
        <f>B3+364</f>
        <v>1824</v>
      </c>
      <c r="C4" s="494"/>
      <c r="D4" s="494"/>
      <c r="E4" s="65">
        <f>F114</f>
        <v>0</v>
      </c>
      <c r="F4" s="402">
        <f>ROUND('Project Totals'!O65,0)</f>
        <v>0</v>
      </c>
      <c r="G4" s="87"/>
      <c r="H4" s="87"/>
    </row>
    <row r="5" spans="1:9" ht="15" customHeight="1" x14ac:dyDescent="0.25">
      <c r="A5" s="543" t="s">
        <v>206</v>
      </c>
      <c r="B5" s="544"/>
      <c r="C5" s="544"/>
      <c r="D5" s="544"/>
      <c r="E5" s="544"/>
      <c r="F5" s="544"/>
      <c r="G5" s="544"/>
      <c r="H5" s="544"/>
    </row>
    <row r="6" spans="1:9" ht="15" customHeight="1" x14ac:dyDescent="0.25">
      <c r="A6" s="544"/>
      <c r="B6" s="544"/>
      <c r="C6" s="544"/>
      <c r="D6" s="544"/>
      <c r="E6" s="544"/>
      <c r="F6" s="544"/>
      <c r="G6" s="544"/>
      <c r="H6" s="544"/>
    </row>
    <row r="7" spans="1:9" ht="17.100000000000001" customHeight="1" x14ac:dyDescent="0.25">
      <c r="A7" s="560" t="s">
        <v>7</v>
      </c>
      <c r="B7" s="560"/>
      <c r="C7" s="560"/>
      <c r="D7" s="560"/>
      <c r="E7" s="560"/>
      <c r="F7" s="560"/>
      <c r="G7" s="560"/>
      <c r="H7" s="560"/>
    </row>
    <row r="8" spans="1:9" ht="34.200000000000003" x14ac:dyDescent="0.25">
      <c r="A8" s="240" t="s">
        <v>50</v>
      </c>
      <c r="B8" s="241" t="s">
        <v>80</v>
      </c>
      <c r="C8" s="241" t="s">
        <v>42</v>
      </c>
      <c r="D8" s="241" t="s">
        <v>192</v>
      </c>
      <c r="E8" s="242" t="s">
        <v>81</v>
      </c>
      <c r="F8" s="101" t="s">
        <v>67</v>
      </c>
      <c r="G8" s="360" t="s">
        <v>134</v>
      </c>
      <c r="H8" s="227" t="s">
        <v>135</v>
      </c>
      <c r="I8" s="1" t="s">
        <v>95</v>
      </c>
    </row>
    <row r="9" spans="1:9" ht="15" customHeight="1" x14ac:dyDescent="0.25">
      <c r="A9" s="56" t="str">
        <f>'Year 1'!A9</f>
        <v>PI</v>
      </c>
      <c r="B9" s="118">
        <v>0</v>
      </c>
      <c r="C9" s="118">
        <v>0</v>
      </c>
      <c r="D9" s="118">
        <v>0</v>
      </c>
      <c r="E9" s="377">
        <f>'Year 4'!E9*1.03</f>
        <v>0</v>
      </c>
      <c r="F9" s="40">
        <f>(D9*22*I9)+(E9/9*C9)+(E9/12*B9)</f>
        <v>0</v>
      </c>
      <c r="G9" s="119"/>
      <c r="H9" s="40">
        <f>ROUND(F9-G9,0)</f>
        <v>0</v>
      </c>
      <c r="I9" s="62">
        <f>E9/195</f>
        <v>0</v>
      </c>
    </row>
    <row r="10" spans="1:9" ht="15" customHeight="1" x14ac:dyDescent="0.25">
      <c r="A10" s="56" t="str">
        <f>'Year 1'!A10</f>
        <v>Co-PI</v>
      </c>
      <c r="B10" s="118">
        <v>0</v>
      </c>
      <c r="C10" s="118">
        <v>0</v>
      </c>
      <c r="D10" s="118">
        <v>0</v>
      </c>
      <c r="E10" s="377">
        <f>'Year 4'!E10*1.03</f>
        <v>0</v>
      </c>
      <c r="F10" s="40">
        <f>(D10*22*I10)+(E10/9*C10)+(E10/12*B10)</f>
        <v>0</v>
      </c>
      <c r="G10" s="119"/>
      <c r="H10" s="40">
        <f t="shared" ref="H10:H13" si="0">ROUND(F10-G10,0)</f>
        <v>0</v>
      </c>
      <c r="I10" s="62">
        <f t="shared" ref="I10:I13" si="1">E10/195</f>
        <v>0</v>
      </c>
    </row>
    <row r="11" spans="1:9" ht="15" customHeight="1" x14ac:dyDescent="0.25">
      <c r="A11" s="56" t="str">
        <f>'Year 1'!A11</f>
        <v>Co-PI</v>
      </c>
      <c r="B11" s="118">
        <v>0</v>
      </c>
      <c r="C11" s="118">
        <v>0</v>
      </c>
      <c r="D11" s="118">
        <v>0</v>
      </c>
      <c r="E11" s="377">
        <f>'Year 4'!E11*1.03</f>
        <v>0</v>
      </c>
      <c r="F11" s="40">
        <f>(D11*22*I11)+(E11/9*C11)+(E11/12*B11)</f>
        <v>0</v>
      </c>
      <c r="G11" s="119"/>
      <c r="H11" s="40">
        <f t="shared" si="0"/>
        <v>0</v>
      </c>
      <c r="I11" s="62">
        <f t="shared" si="1"/>
        <v>0</v>
      </c>
    </row>
    <row r="12" spans="1:9" ht="15" customHeight="1" x14ac:dyDescent="0.25">
      <c r="A12" s="56" t="str">
        <f>'Year 1'!A12</f>
        <v>Co-PI</v>
      </c>
      <c r="B12" s="118">
        <v>0</v>
      </c>
      <c r="C12" s="118">
        <v>0</v>
      </c>
      <c r="D12" s="118">
        <v>0</v>
      </c>
      <c r="E12" s="377">
        <f>'Year 4'!E12*1.03</f>
        <v>0</v>
      </c>
      <c r="F12" s="40">
        <f>(D12*22*I12)+(E12/9*C12)+(E12/12*B12)</f>
        <v>0</v>
      </c>
      <c r="G12" s="119"/>
      <c r="H12" s="40">
        <f t="shared" si="0"/>
        <v>0</v>
      </c>
      <c r="I12" s="62">
        <f t="shared" si="1"/>
        <v>0</v>
      </c>
    </row>
    <row r="13" spans="1:9" ht="15" customHeight="1" x14ac:dyDescent="0.25">
      <c r="A13" s="56" t="str">
        <f>'Year 1'!A13</f>
        <v>Co-PI</v>
      </c>
      <c r="B13" s="118">
        <v>0</v>
      </c>
      <c r="C13" s="118">
        <v>0</v>
      </c>
      <c r="D13" s="118">
        <v>0</v>
      </c>
      <c r="E13" s="377">
        <f>'Year 4'!E13*1.03</f>
        <v>0</v>
      </c>
      <c r="F13" s="40">
        <f>(D13*22*I13)+(E13/9*C13)+(E13/12*B13)</f>
        <v>0</v>
      </c>
      <c r="G13" s="119"/>
      <c r="H13" s="40">
        <f t="shared" si="0"/>
        <v>0</v>
      </c>
      <c r="I13" s="62">
        <f t="shared" si="1"/>
        <v>0</v>
      </c>
    </row>
    <row r="14" spans="1:9" ht="15" customHeight="1" x14ac:dyDescent="0.25">
      <c r="A14" s="22"/>
      <c r="B14" s="23"/>
      <c r="C14" s="23"/>
      <c r="D14" s="474" t="s">
        <v>45</v>
      </c>
      <c r="E14" s="474"/>
      <c r="F14" s="95">
        <f>SUM(F9:F13)</f>
        <v>0</v>
      </c>
      <c r="G14" s="95">
        <f>SUM(G9:G13)</f>
        <v>0</v>
      </c>
      <c r="H14" s="95">
        <f>SUM(H9:H13)</f>
        <v>0</v>
      </c>
    </row>
    <row r="15" spans="1:9" ht="15" customHeight="1" x14ac:dyDescent="0.25">
      <c r="A15" s="12"/>
      <c r="F15" s="26"/>
      <c r="G15" s="26"/>
      <c r="H15" s="26"/>
    </row>
    <row r="16" spans="1:9" ht="17.100000000000001" customHeight="1" x14ac:dyDescent="0.25">
      <c r="A16" s="468" t="s">
        <v>33</v>
      </c>
      <c r="B16" s="469"/>
      <c r="C16" s="469"/>
      <c r="D16" s="469"/>
      <c r="E16" s="469"/>
      <c r="F16" s="469"/>
      <c r="G16" s="469"/>
      <c r="H16" s="470"/>
    </row>
    <row r="17" spans="1:9" ht="15" customHeight="1" x14ac:dyDescent="0.25">
      <c r="A17" s="231" t="s">
        <v>46</v>
      </c>
      <c r="B17" s="232" t="s">
        <v>47</v>
      </c>
      <c r="C17" s="232" t="s">
        <v>193</v>
      </c>
      <c r="D17" s="232" t="s">
        <v>194</v>
      </c>
      <c r="E17" s="233" t="s">
        <v>55</v>
      </c>
      <c r="F17" s="101" t="s">
        <v>67</v>
      </c>
      <c r="G17" s="360" t="s">
        <v>134</v>
      </c>
      <c r="H17" s="227" t="s">
        <v>135</v>
      </c>
    </row>
    <row r="18" spans="1:9" ht="15" customHeight="1" x14ac:dyDescent="0.25">
      <c r="A18" s="502" t="s">
        <v>72</v>
      </c>
      <c r="B18" s="503"/>
      <c r="C18" s="503"/>
      <c r="D18" s="503"/>
      <c r="E18" s="503"/>
      <c r="F18" s="503"/>
      <c r="G18" s="503"/>
      <c r="H18" s="504"/>
    </row>
    <row r="19" spans="1:9" ht="15" customHeight="1" x14ac:dyDescent="0.25">
      <c r="A19" s="24" t="s">
        <v>53</v>
      </c>
      <c r="B19" s="126"/>
      <c r="C19" s="398">
        <v>15</v>
      </c>
      <c r="D19" s="94">
        <f>'Year 4'!D19</f>
        <v>20</v>
      </c>
      <c r="E19" s="78">
        <f>'Year 4'!E19</f>
        <v>33.33</v>
      </c>
      <c r="F19" s="41">
        <f>SUM(C19*D19*E19)*B19</f>
        <v>0</v>
      </c>
      <c r="G19" s="129"/>
      <c r="H19" s="41">
        <f>F19-G19</f>
        <v>0</v>
      </c>
    </row>
    <row r="20" spans="1:9" ht="15" customHeight="1" x14ac:dyDescent="0.25">
      <c r="A20" s="24" t="s">
        <v>54</v>
      </c>
      <c r="B20" s="126"/>
      <c r="C20" s="398">
        <v>15</v>
      </c>
      <c r="D20" s="94">
        <f>'Year 4'!D20</f>
        <v>20</v>
      </c>
      <c r="E20" s="78">
        <f>'Year 4'!E20</f>
        <v>33.33</v>
      </c>
      <c r="F20" s="41">
        <f t="shared" ref="F20:F21" si="2">SUM(C20*D20*E20)*B20</f>
        <v>0</v>
      </c>
      <c r="G20" s="129"/>
      <c r="H20" s="41">
        <f t="shared" ref="H20:H21" si="3">F20-G20</f>
        <v>0</v>
      </c>
      <c r="I20" s="68"/>
    </row>
    <row r="21" spans="1:9" ht="15" customHeight="1" x14ac:dyDescent="0.25">
      <c r="A21" s="24" t="s">
        <v>48</v>
      </c>
      <c r="B21" s="126"/>
      <c r="C21" s="398">
        <v>14</v>
      </c>
      <c r="D21" s="94">
        <f>'Year 4'!D21</f>
        <v>20</v>
      </c>
      <c r="E21" s="78">
        <f>'Year 4'!E21</f>
        <v>33.33</v>
      </c>
      <c r="F21" s="41">
        <f t="shared" si="2"/>
        <v>0</v>
      </c>
      <c r="G21" s="129"/>
      <c r="H21" s="41">
        <f t="shared" si="3"/>
        <v>0</v>
      </c>
      <c r="I21" s="68"/>
    </row>
    <row r="22" spans="1:9" ht="15" customHeight="1" x14ac:dyDescent="0.25">
      <c r="A22" s="548"/>
      <c r="B22" s="548"/>
      <c r="C22" s="548"/>
      <c r="D22" s="475" t="s">
        <v>74</v>
      </c>
      <c r="E22" s="476"/>
      <c r="F22" s="79">
        <f>SUM(F19:F21)</f>
        <v>0</v>
      </c>
      <c r="G22" s="79">
        <f>SUM(G19:G21)</f>
        <v>0</v>
      </c>
      <c r="H22" s="79">
        <f>SUM(H19:H21)</f>
        <v>0</v>
      </c>
      <c r="I22" s="68"/>
    </row>
    <row r="23" spans="1:9" ht="15" customHeight="1" x14ac:dyDescent="0.25">
      <c r="A23" s="46"/>
      <c r="B23" s="47"/>
      <c r="C23" s="17"/>
      <c r="D23" s="48"/>
      <c r="E23" s="48"/>
      <c r="F23" s="49"/>
      <c r="G23" s="49"/>
      <c r="H23" s="49"/>
      <c r="I23" s="68"/>
    </row>
    <row r="24" spans="1:9" ht="15" customHeight="1" x14ac:dyDescent="0.25">
      <c r="A24" s="502" t="s">
        <v>73</v>
      </c>
      <c r="B24" s="503"/>
      <c r="C24" s="503"/>
      <c r="D24" s="503"/>
      <c r="E24" s="503"/>
      <c r="F24" s="503"/>
      <c r="G24" s="503"/>
      <c r="H24" s="504"/>
    </row>
    <row r="25" spans="1:9" ht="17.100000000000001" customHeight="1" x14ac:dyDescent="0.25">
      <c r="A25" s="24" t="s">
        <v>53</v>
      </c>
      <c r="B25" s="136"/>
      <c r="C25" s="398">
        <v>15</v>
      </c>
      <c r="D25" s="94">
        <f>'Year 4'!D25</f>
        <v>20</v>
      </c>
      <c r="E25" s="78">
        <f>'Year 4'!E25</f>
        <v>21.67</v>
      </c>
      <c r="F25" s="41">
        <f>SUM(C25*D25*E25)*B25</f>
        <v>0</v>
      </c>
      <c r="G25" s="129"/>
      <c r="H25" s="41">
        <f>F25-G25</f>
        <v>0</v>
      </c>
    </row>
    <row r="26" spans="1:9" ht="15" customHeight="1" x14ac:dyDescent="0.25">
      <c r="A26" s="24" t="s">
        <v>54</v>
      </c>
      <c r="B26" s="136"/>
      <c r="C26" s="398">
        <v>15</v>
      </c>
      <c r="D26" s="94">
        <f>'Year 4'!D26</f>
        <v>20</v>
      </c>
      <c r="E26" s="78">
        <f>'Year 4'!E26</f>
        <v>21.67</v>
      </c>
      <c r="F26" s="41">
        <f t="shared" ref="F26:F27" si="4">SUM(C26*D26*E26)*B26</f>
        <v>0</v>
      </c>
      <c r="G26" s="129"/>
      <c r="H26" s="41">
        <f t="shared" ref="H26:H27" si="5">F26-G26</f>
        <v>0</v>
      </c>
      <c r="I26" s="68"/>
    </row>
    <row r="27" spans="1:9" ht="15" customHeight="1" x14ac:dyDescent="0.25">
      <c r="A27" s="24" t="s">
        <v>48</v>
      </c>
      <c r="B27" s="136"/>
      <c r="C27" s="398">
        <v>14</v>
      </c>
      <c r="D27" s="94">
        <f>'Year 4'!D27</f>
        <v>20</v>
      </c>
      <c r="E27" s="78">
        <f>'Year 4'!E27</f>
        <v>21.67</v>
      </c>
      <c r="F27" s="41">
        <f t="shared" si="4"/>
        <v>0</v>
      </c>
      <c r="G27" s="129"/>
      <c r="H27" s="41">
        <f t="shared" si="5"/>
        <v>0</v>
      </c>
      <c r="I27" s="68"/>
    </row>
    <row r="28" spans="1:9" ht="15" customHeight="1" x14ac:dyDescent="0.25">
      <c r="A28" s="46"/>
      <c r="B28" s="47"/>
      <c r="C28" s="52"/>
      <c r="D28" s="500" t="s">
        <v>75</v>
      </c>
      <c r="E28" s="501"/>
      <c r="F28" s="79">
        <f>SUM(F25:F27)</f>
        <v>0</v>
      </c>
      <c r="G28" s="79">
        <f>SUM(G25:G27)</f>
        <v>0</v>
      </c>
      <c r="H28" s="79">
        <f>SUM(H25:H27)</f>
        <v>0</v>
      </c>
      <c r="I28" s="68"/>
    </row>
    <row r="29" spans="1:9" ht="15" customHeight="1" x14ac:dyDescent="0.25">
      <c r="A29" s="46"/>
      <c r="B29" s="47"/>
      <c r="C29" s="25"/>
      <c r="D29" s="53"/>
      <c r="E29" s="53"/>
      <c r="F29" s="49"/>
      <c r="G29" s="49"/>
      <c r="H29" s="49"/>
      <c r="I29" s="68"/>
    </row>
    <row r="30" spans="1:9" ht="15" customHeight="1" x14ac:dyDescent="0.25">
      <c r="A30" s="502" t="s">
        <v>132</v>
      </c>
      <c r="B30" s="503"/>
      <c r="C30" s="503"/>
      <c r="D30" s="503"/>
      <c r="E30" s="503"/>
      <c r="F30" s="503"/>
      <c r="G30" s="503"/>
      <c r="H30" s="504"/>
    </row>
    <row r="31" spans="1:9" ht="15" customHeight="1" x14ac:dyDescent="0.25">
      <c r="A31" s="24" t="s">
        <v>53</v>
      </c>
      <c r="B31" s="126"/>
      <c r="C31" s="140">
        <v>15</v>
      </c>
      <c r="D31" s="381">
        <v>20</v>
      </c>
      <c r="E31" s="128"/>
      <c r="F31" s="41">
        <f>SUM(C31*D31*E31)*B31</f>
        <v>0</v>
      </c>
      <c r="G31" s="129"/>
      <c r="H31" s="41">
        <f>F31-G31</f>
        <v>0</v>
      </c>
    </row>
    <row r="32" spans="1:9" ht="15" customHeight="1" x14ac:dyDescent="0.25">
      <c r="A32" s="24" t="s">
        <v>54</v>
      </c>
      <c r="B32" s="126"/>
      <c r="C32" s="140">
        <v>15</v>
      </c>
      <c r="D32" s="381">
        <v>20</v>
      </c>
      <c r="E32" s="128"/>
      <c r="F32" s="41">
        <f t="shared" ref="F32:F33" si="6">SUM(C32*D32*E32)*B32</f>
        <v>0</v>
      </c>
      <c r="G32" s="129"/>
      <c r="H32" s="41">
        <f t="shared" ref="H32:H33" si="7">F32-G32</f>
        <v>0</v>
      </c>
      <c r="I32" s="68"/>
    </row>
    <row r="33" spans="1:9" ht="15" customHeight="1" x14ac:dyDescent="0.25">
      <c r="A33" s="24" t="s">
        <v>48</v>
      </c>
      <c r="B33" s="126"/>
      <c r="C33" s="140">
        <v>14</v>
      </c>
      <c r="D33" s="381"/>
      <c r="E33" s="128"/>
      <c r="F33" s="41">
        <f t="shared" si="6"/>
        <v>0</v>
      </c>
      <c r="G33" s="129"/>
      <c r="H33" s="41">
        <f t="shared" si="7"/>
        <v>0</v>
      </c>
      <c r="I33" s="68"/>
    </row>
    <row r="34" spans="1:9" ht="15" customHeight="1" x14ac:dyDescent="0.25">
      <c r="A34" s="25"/>
      <c r="B34" s="25"/>
      <c r="C34" s="25"/>
      <c r="D34" s="499" t="s">
        <v>133</v>
      </c>
      <c r="E34" s="499"/>
      <c r="F34" s="79">
        <f>SUM(F31:F33)</f>
        <v>0</v>
      </c>
      <c r="G34" s="79">
        <f>SUM(G31:G33)</f>
        <v>0</v>
      </c>
      <c r="H34" s="79">
        <f>SUM(H31:H33)</f>
        <v>0</v>
      </c>
      <c r="I34" s="68"/>
    </row>
    <row r="35" spans="1:9" ht="15" customHeight="1" x14ac:dyDescent="0.25">
      <c r="A35" s="25"/>
      <c r="B35" s="25"/>
      <c r="C35" s="25"/>
      <c r="D35" s="70"/>
      <c r="E35" s="70"/>
      <c r="F35" s="71"/>
      <c r="G35" s="71"/>
      <c r="H35" s="71"/>
      <c r="I35" s="68"/>
    </row>
    <row r="36" spans="1:9" ht="15" customHeight="1" x14ac:dyDescent="0.25">
      <c r="A36" s="502" t="s">
        <v>71</v>
      </c>
      <c r="B36" s="503"/>
      <c r="C36" s="503"/>
      <c r="D36" s="503"/>
      <c r="E36" s="503"/>
      <c r="F36" s="503"/>
      <c r="G36" s="503"/>
      <c r="H36" s="504"/>
      <c r="I36" s="68"/>
    </row>
    <row r="37" spans="1:9" ht="15" customHeight="1" x14ac:dyDescent="0.25">
      <c r="A37" s="24" t="s">
        <v>53</v>
      </c>
      <c r="B37" s="126"/>
      <c r="C37" s="143">
        <v>15</v>
      </c>
      <c r="D37" s="381">
        <v>20</v>
      </c>
      <c r="E37" s="128"/>
      <c r="F37" s="41">
        <f>SUM(C37*D37*E37)*B37</f>
        <v>0</v>
      </c>
      <c r="G37" s="129"/>
      <c r="H37" s="41">
        <f>F37-G37</f>
        <v>0</v>
      </c>
    </row>
    <row r="38" spans="1:9" ht="15" customHeight="1" x14ac:dyDescent="0.25">
      <c r="A38" s="24" t="s">
        <v>54</v>
      </c>
      <c r="B38" s="126"/>
      <c r="C38" s="143">
        <v>15</v>
      </c>
      <c r="D38" s="381">
        <v>20</v>
      </c>
      <c r="E38" s="128"/>
      <c r="F38" s="41">
        <f t="shared" ref="F38" si="8">SUM(C38*D38*E38)*B38</f>
        <v>0</v>
      </c>
      <c r="G38" s="129"/>
      <c r="H38" s="41">
        <f t="shared" ref="H38:H39" si="9">F38-G38</f>
        <v>0</v>
      </c>
      <c r="I38" s="68"/>
    </row>
    <row r="39" spans="1:9" ht="15" customHeight="1" x14ac:dyDescent="0.25">
      <c r="A39" s="24" t="s">
        <v>48</v>
      </c>
      <c r="B39" s="126"/>
      <c r="C39" s="143">
        <v>14</v>
      </c>
      <c r="D39" s="381"/>
      <c r="E39" s="128"/>
      <c r="F39" s="41">
        <f t="shared" ref="F39" si="10">SUM(C39*D39*E39)*B39</f>
        <v>0</v>
      </c>
      <c r="G39" s="129"/>
      <c r="H39" s="41">
        <f t="shared" si="9"/>
        <v>0</v>
      </c>
      <c r="I39" s="68"/>
    </row>
    <row r="40" spans="1:9" ht="15" customHeight="1" x14ac:dyDescent="0.25">
      <c r="A40" s="25"/>
      <c r="B40" s="25"/>
      <c r="C40" s="25"/>
      <c r="D40" s="499" t="s">
        <v>76</v>
      </c>
      <c r="E40" s="499"/>
      <c r="F40" s="79">
        <f>SUM(F37:F39)</f>
        <v>0</v>
      </c>
      <c r="G40" s="79">
        <f>SUM(G37:G39)</f>
        <v>0</v>
      </c>
      <c r="H40" s="79">
        <f>SUM(H37:H39)</f>
        <v>0</v>
      </c>
      <c r="I40" s="68"/>
    </row>
    <row r="41" spans="1:9" ht="15" customHeight="1" x14ac:dyDescent="0.25">
      <c r="A41" s="25"/>
      <c r="B41" s="25"/>
      <c r="C41" s="25"/>
      <c r="D41" s="51"/>
      <c r="E41" s="51"/>
      <c r="F41" s="50"/>
      <c r="G41" s="50"/>
      <c r="H41" s="50"/>
      <c r="I41" s="68"/>
    </row>
    <row r="42" spans="1:9" ht="15" customHeight="1" x14ac:dyDescent="0.25">
      <c r="A42" s="25"/>
      <c r="B42" s="25"/>
      <c r="C42" s="25"/>
      <c r="D42" s="474" t="s">
        <v>49</v>
      </c>
      <c r="E42" s="474"/>
      <c r="F42" s="95">
        <f>F28+F40+F22+F34</f>
        <v>0</v>
      </c>
      <c r="G42" s="95">
        <f>G28+G40+G22+G34</f>
        <v>0</v>
      </c>
      <c r="H42" s="95">
        <f>H28+H40+H22+H34</f>
        <v>0</v>
      </c>
    </row>
    <row r="43" spans="1:9" ht="15" customHeight="1" x14ac:dyDescent="0.25">
      <c r="A43" s="13"/>
      <c r="B43" s="13"/>
      <c r="C43" s="13"/>
      <c r="D43" s="17"/>
      <c r="E43" s="17"/>
      <c r="F43" s="28"/>
      <c r="G43" s="28"/>
      <c r="H43" s="28"/>
    </row>
    <row r="44" spans="1:9" ht="15" customHeight="1" x14ac:dyDescent="0.25">
      <c r="A44" s="468" t="s">
        <v>9</v>
      </c>
      <c r="B44" s="469"/>
      <c r="C44" s="469"/>
      <c r="D44" s="469"/>
      <c r="E44" s="469"/>
      <c r="F44" s="469"/>
      <c r="G44" s="469"/>
      <c r="H44" s="470"/>
    </row>
    <row r="45" spans="1:9" ht="15" customHeight="1" x14ac:dyDescent="0.25">
      <c r="A45" s="237" t="s">
        <v>46</v>
      </c>
      <c r="B45" s="238" t="s">
        <v>34</v>
      </c>
      <c r="C45" s="238" t="s">
        <v>130</v>
      </c>
      <c r="D45" s="238" t="s">
        <v>131</v>
      </c>
      <c r="E45" s="239" t="s">
        <v>81</v>
      </c>
      <c r="F45" s="362" t="s">
        <v>67</v>
      </c>
      <c r="G45" s="360" t="s">
        <v>134</v>
      </c>
      <c r="H45" s="363" t="s">
        <v>135</v>
      </c>
    </row>
    <row r="46" spans="1:9" ht="15" customHeight="1" x14ac:dyDescent="0.25">
      <c r="A46" s="355" t="str">
        <f>'Year 1'!A46</f>
        <v>Post Doctoral Associates</v>
      </c>
      <c r="B46" s="150"/>
      <c r="C46" s="151"/>
      <c r="D46" s="353">
        <f>C46/12</f>
        <v>0</v>
      </c>
      <c r="E46" s="380"/>
      <c r="F46" s="352">
        <f>E46*D46*B46</f>
        <v>0</v>
      </c>
      <c r="G46" s="152"/>
      <c r="H46" s="352">
        <f>F46-G46</f>
        <v>0</v>
      </c>
    </row>
    <row r="47" spans="1:9" ht="15" customHeight="1" x14ac:dyDescent="0.25">
      <c r="A47" s="355" t="str">
        <f>'Year 1'!A47</f>
        <v>Temp Employees</v>
      </c>
      <c r="B47" s="126"/>
      <c r="C47" s="153"/>
      <c r="D47" s="353">
        <f>C47/12</f>
        <v>0</v>
      </c>
      <c r="E47" s="380"/>
      <c r="F47" s="352">
        <f t="shared" ref="F47:F49" si="11">E47*D47*B47</f>
        <v>0</v>
      </c>
      <c r="G47" s="119"/>
      <c r="H47" s="352">
        <f t="shared" ref="H47:H50" si="12">F47-G47</f>
        <v>0</v>
      </c>
    </row>
    <row r="48" spans="1:9" ht="15" customHeight="1" x14ac:dyDescent="0.25">
      <c r="A48" s="355" t="str">
        <f>'Year 1'!A48</f>
        <v>Secretarial/Clerical (ONLY if time can be allocated)</v>
      </c>
      <c r="B48" s="126"/>
      <c r="C48" s="153"/>
      <c r="D48" s="353">
        <f>C48/12</f>
        <v>0</v>
      </c>
      <c r="E48" s="380"/>
      <c r="F48" s="352">
        <f t="shared" si="11"/>
        <v>0</v>
      </c>
      <c r="G48" s="119"/>
      <c r="H48" s="352">
        <f t="shared" si="12"/>
        <v>0</v>
      </c>
    </row>
    <row r="49" spans="1:8" ht="15" customHeight="1" x14ac:dyDescent="0.25">
      <c r="A49" s="355" t="str">
        <f>'Year 1'!A49</f>
        <v>Other Professionals</v>
      </c>
      <c r="B49" s="126"/>
      <c r="C49" s="153"/>
      <c r="D49" s="353">
        <f>C49/12</f>
        <v>0</v>
      </c>
      <c r="E49" s="380"/>
      <c r="F49" s="352">
        <f t="shared" si="11"/>
        <v>0</v>
      </c>
      <c r="G49" s="119"/>
      <c r="H49" s="352">
        <f t="shared" si="12"/>
        <v>0</v>
      </c>
    </row>
    <row r="50" spans="1:8" ht="15" customHeight="1" x14ac:dyDescent="0.25">
      <c r="A50" s="358" t="s">
        <v>154</v>
      </c>
      <c r="B50" s="126"/>
      <c r="C50" s="400"/>
      <c r="D50" s="401"/>
      <c r="E50" s="378">
        <v>4116</v>
      </c>
      <c r="F50" s="352">
        <f>E50*B50</f>
        <v>0</v>
      </c>
      <c r="G50" s="119"/>
      <c r="H50" s="352">
        <f t="shared" si="12"/>
        <v>0</v>
      </c>
    </row>
    <row r="51" spans="1:8" ht="15" customHeight="1" x14ac:dyDescent="0.25">
      <c r="A51" s="154"/>
      <c r="B51" s="155"/>
      <c r="C51" s="156"/>
      <c r="D51" s="474" t="s">
        <v>35</v>
      </c>
      <c r="E51" s="474"/>
      <c r="F51" s="181">
        <f t="shared" ref="F51:G51" si="13">SUM(F46:F50)</f>
        <v>0</v>
      </c>
      <c r="G51" s="181">
        <f t="shared" si="13"/>
        <v>0</v>
      </c>
      <c r="H51" s="181">
        <f>SUM(H46:H50)</f>
        <v>0</v>
      </c>
    </row>
    <row r="52" spans="1:8" ht="15" customHeight="1" x14ac:dyDescent="0.25">
      <c r="A52" s="157"/>
      <c r="B52" s="157"/>
      <c r="C52" s="157"/>
      <c r="D52" s="158"/>
      <c r="E52" s="158"/>
      <c r="F52" s="159"/>
      <c r="G52" s="159"/>
      <c r="H52" s="159"/>
    </row>
    <row r="53" spans="1:8" ht="17.399999999999999" x14ac:dyDescent="0.3">
      <c r="A53" s="471" t="s">
        <v>77</v>
      </c>
      <c r="B53" s="472"/>
      <c r="C53" s="472"/>
      <c r="D53" s="472"/>
      <c r="E53" s="472"/>
      <c r="F53" s="472"/>
      <c r="G53" s="472"/>
      <c r="H53" s="473"/>
    </row>
    <row r="54" spans="1:8" ht="15" customHeight="1" x14ac:dyDescent="0.3">
      <c r="A54" s="562" t="s">
        <v>150</v>
      </c>
      <c r="B54" s="562"/>
      <c r="C54" s="562"/>
      <c r="D54" s="562"/>
      <c r="E54" s="562"/>
      <c r="F54" s="364" t="s">
        <v>67</v>
      </c>
      <c r="G54" s="360" t="s">
        <v>134</v>
      </c>
      <c r="H54" s="363" t="s">
        <v>135</v>
      </c>
    </row>
    <row r="55" spans="1:8" ht="15" customHeight="1" x14ac:dyDescent="0.25">
      <c r="A55" s="495" t="str">
        <f>A7</f>
        <v>Senior/Key Personnel</v>
      </c>
      <c r="B55" s="496"/>
      <c r="C55" s="496"/>
      <c r="D55" s="496"/>
      <c r="E55" s="497"/>
      <c r="F55" s="180">
        <f>F14*0.3336</f>
        <v>0</v>
      </c>
      <c r="G55" s="180">
        <f>G14*0.3336</f>
        <v>0</v>
      </c>
      <c r="H55" s="180">
        <f>F55-G55</f>
        <v>0</v>
      </c>
    </row>
    <row r="56" spans="1:8" ht="15" customHeight="1" x14ac:dyDescent="0.25">
      <c r="A56" s="495" t="str">
        <f>A18</f>
        <v>PhD Graduate Assistantships</v>
      </c>
      <c r="B56" s="496"/>
      <c r="C56" s="496"/>
      <c r="D56" s="496"/>
      <c r="E56" s="497"/>
      <c r="F56" s="180">
        <f>((F19+F20)*0.007)+IF(D21&gt;20,F21*0.0845,F21*0.007)</f>
        <v>0</v>
      </c>
      <c r="G56" s="180">
        <f>((G19+G20)*0.007)+IF(D21&gt;20,G21*0.0845,G21*0.007)</f>
        <v>0</v>
      </c>
      <c r="H56" s="180">
        <f t="shared" ref="H56:H64" si="14">F56-G56</f>
        <v>0</v>
      </c>
    </row>
    <row r="57" spans="1:8" ht="15" customHeight="1" x14ac:dyDescent="0.25">
      <c r="A57" s="495" t="str">
        <f>A24</f>
        <v>Master's Graduate Assistantships</v>
      </c>
      <c r="B57" s="496"/>
      <c r="C57" s="496"/>
      <c r="D57" s="496"/>
      <c r="E57" s="497"/>
      <c r="F57" s="180">
        <f>((F25+F26)*0.007)+IF(D27&gt;20,F27*0.0845,F27*0.007)</f>
        <v>0</v>
      </c>
      <c r="G57" s="180">
        <f>((G25+G26)*0.007)+IF(D27&gt;20,G27*0.0845,G27*0.007)</f>
        <v>0</v>
      </c>
      <c r="H57" s="180">
        <f t="shared" si="14"/>
        <v>0</v>
      </c>
    </row>
    <row r="58" spans="1:8" ht="15" customHeight="1" x14ac:dyDescent="0.25">
      <c r="A58" s="495" t="str">
        <f>A30</f>
        <v>Graduate Student Employees (PhD/Master's)</v>
      </c>
      <c r="B58" s="496"/>
      <c r="C58" s="496"/>
      <c r="D58" s="496"/>
      <c r="E58" s="497"/>
      <c r="F58" s="180">
        <f>((F31+F32)*0.007)+IF(D33&gt;20,F33*0.0845,F33*0.007)</f>
        <v>0</v>
      </c>
      <c r="G58" s="180">
        <f>((G31+G32)*0.007)+IF(E33&gt;20,G33*0.0845,G33*0.007)</f>
        <v>0</v>
      </c>
      <c r="H58" s="180">
        <f t="shared" si="14"/>
        <v>0</v>
      </c>
    </row>
    <row r="59" spans="1:8" ht="15" customHeight="1" x14ac:dyDescent="0.25">
      <c r="A59" s="495" t="str">
        <f>A36</f>
        <v>Undergraduate Student Employees</v>
      </c>
      <c r="B59" s="496"/>
      <c r="C59" s="496"/>
      <c r="D59" s="496"/>
      <c r="E59" s="497"/>
      <c r="F59" s="180">
        <f>((F37+F38)*0.007)+IF(D39&gt;20,F39*0.0845,F39*0.007)</f>
        <v>0</v>
      </c>
      <c r="G59" s="180">
        <f>((G37+G38)*0.007)+IF(D39&gt;20,G39*0.0845,G39*0.007)</f>
        <v>0</v>
      </c>
      <c r="H59" s="180">
        <f t="shared" si="14"/>
        <v>0</v>
      </c>
    </row>
    <row r="60" spans="1:8" ht="15" customHeight="1" x14ac:dyDescent="0.25">
      <c r="A60" s="495" t="str">
        <f>A46</f>
        <v>Post Doctoral Associates</v>
      </c>
      <c r="B60" s="496"/>
      <c r="C60" s="496"/>
      <c r="D60" s="496"/>
      <c r="E60" s="497"/>
      <c r="F60" s="180">
        <f t="shared" ref="F60:G64" si="15">F46*0.3336</f>
        <v>0</v>
      </c>
      <c r="G60" s="180">
        <f t="shared" si="15"/>
        <v>0</v>
      </c>
      <c r="H60" s="180">
        <f t="shared" si="14"/>
        <v>0</v>
      </c>
    </row>
    <row r="61" spans="1:8" ht="15" customHeight="1" x14ac:dyDescent="0.25">
      <c r="A61" s="495" t="str">
        <f>A47</f>
        <v>Temp Employees</v>
      </c>
      <c r="B61" s="496"/>
      <c r="C61" s="496"/>
      <c r="D61" s="496"/>
      <c r="E61" s="497"/>
      <c r="F61" s="180">
        <f t="shared" si="15"/>
        <v>0</v>
      </c>
      <c r="G61" s="180">
        <f t="shared" si="15"/>
        <v>0</v>
      </c>
      <c r="H61" s="180">
        <f t="shared" si="14"/>
        <v>0</v>
      </c>
    </row>
    <row r="62" spans="1:8" ht="15" customHeight="1" x14ac:dyDescent="0.25">
      <c r="A62" s="495" t="str">
        <f>A48</f>
        <v>Secretarial/Clerical (ONLY if time can be allocated)</v>
      </c>
      <c r="B62" s="496"/>
      <c r="C62" s="496"/>
      <c r="D62" s="496"/>
      <c r="E62" s="497"/>
      <c r="F62" s="180">
        <f t="shared" si="15"/>
        <v>0</v>
      </c>
      <c r="G62" s="180">
        <f t="shared" si="15"/>
        <v>0</v>
      </c>
      <c r="H62" s="180">
        <f t="shared" si="14"/>
        <v>0</v>
      </c>
    </row>
    <row r="63" spans="1:8" ht="15" customHeight="1" x14ac:dyDescent="0.25">
      <c r="A63" s="495" t="str">
        <f>A49</f>
        <v>Other Professionals</v>
      </c>
      <c r="B63" s="496"/>
      <c r="C63" s="496"/>
      <c r="D63" s="496"/>
      <c r="E63" s="497"/>
      <c r="F63" s="180">
        <f t="shared" si="15"/>
        <v>0</v>
      </c>
      <c r="G63" s="180">
        <f t="shared" si="15"/>
        <v>0</v>
      </c>
      <c r="H63" s="180">
        <f t="shared" si="14"/>
        <v>0</v>
      </c>
    </row>
    <row r="64" spans="1:8" ht="15" customHeight="1" x14ac:dyDescent="0.25">
      <c r="A64" s="496" t="s">
        <v>189</v>
      </c>
      <c r="B64" s="496"/>
      <c r="C64" s="496"/>
      <c r="D64" s="496"/>
      <c r="E64" s="497"/>
      <c r="F64" s="180">
        <f t="shared" si="15"/>
        <v>0</v>
      </c>
      <c r="G64" s="180">
        <f t="shared" si="15"/>
        <v>0</v>
      </c>
      <c r="H64" s="180">
        <f t="shared" si="14"/>
        <v>0</v>
      </c>
    </row>
    <row r="65" spans="1:8" ht="15" customHeight="1" x14ac:dyDescent="0.25">
      <c r="A65" s="160"/>
      <c r="B65" s="160"/>
      <c r="C65" s="161"/>
      <c r="D65" s="519" t="s">
        <v>11</v>
      </c>
      <c r="E65" s="520"/>
      <c r="F65" s="181">
        <f>SUM(F55:F64)</f>
        <v>0</v>
      </c>
      <c r="G65" s="181">
        <f t="shared" ref="G65:H65" si="16">SUM(G55:G64)</f>
        <v>0</v>
      </c>
      <c r="H65" s="181">
        <f t="shared" si="16"/>
        <v>0</v>
      </c>
    </row>
    <row r="66" spans="1:8" ht="15" customHeight="1" x14ac:dyDescent="0.25">
      <c r="A66" s="122"/>
      <c r="B66" s="122"/>
      <c r="C66" s="162"/>
      <c r="D66" s="528" t="s">
        <v>58</v>
      </c>
      <c r="E66" s="529"/>
      <c r="F66" s="354">
        <f>F14+F42+F51+F65</f>
        <v>0</v>
      </c>
      <c r="G66" s="354">
        <f t="shared" ref="G66:H66" si="17">G14+G42+G51+G65</f>
        <v>0</v>
      </c>
      <c r="H66" s="354">
        <f t="shared" si="17"/>
        <v>0</v>
      </c>
    </row>
    <row r="67" spans="1:8" ht="15" customHeight="1" x14ac:dyDescent="0.25">
      <c r="A67" s="14"/>
      <c r="B67" s="14"/>
      <c r="C67" s="14"/>
      <c r="D67" s="14"/>
      <c r="E67" s="14"/>
      <c r="F67" s="34"/>
      <c r="G67" s="34"/>
      <c r="H67" s="34"/>
    </row>
    <row r="68" spans="1:8" ht="15" customHeight="1" x14ac:dyDescent="0.3">
      <c r="A68" s="471" t="s">
        <v>51</v>
      </c>
      <c r="B68" s="472"/>
      <c r="C68" s="472"/>
      <c r="D68" s="472"/>
      <c r="E68" s="473"/>
      <c r="F68" s="101" t="s">
        <v>67</v>
      </c>
      <c r="G68" s="360" t="s">
        <v>134</v>
      </c>
      <c r="H68" s="363" t="s">
        <v>135</v>
      </c>
    </row>
    <row r="69" spans="1:8" ht="15" customHeight="1" x14ac:dyDescent="0.25">
      <c r="A69" s="514" t="s">
        <v>70</v>
      </c>
      <c r="B69" s="515"/>
      <c r="C69" s="515"/>
      <c r="D69" s="515"/>
      <c r="E69" s="516"/>
      <c r="F69" s="129"/>
      <c r="G69" s="129"/>
      <c r="H69" s="41">
        <f>F69-G69</f>
        <v>0</v>
      </c>
    </row>
    <row r="70" spans="1:8" ht="15" customHeight="1" x14ac:dyDescent="0.25">
      <c r="A70" s="514"/>
      <c r="B70" s="515"/>
      <c r="C70" s="515"/>
      <c r="D70" s="515"/>
      <c r="E70" s="516"/>
      <c r="F70" s="129"/>
      <c r="G70" s="129"/>
      <c r="H70" s="41">
        <f t="shared" ref="H70:H73" si="18">F70-G70</f>
        <v>0</v>
      </c>
    </row>
    <row r="71" spans="1:8" ht="15" customHeight="1" x14ac:dyDescent="0.25">
      <c r="A71" s="514"/>
      <c r="B71" s="515"/>
      <c r="C71" s="515"/>
      <c r="D71" s="515"/>
      <c r="E71" s="516"/>
      <c r="F71" s="129"/>
      <c r="G71" s="129"/>
      <c r="H71" s="41">
        <f t="shared" si="18"/>
        <v>0</v>
      </c>
    </row>
    <row r="72" spans="1:8" ht="15" customHeight="1" x14ac:dyDescent="0.25">
      <c r="A72" s="514"/>
      <c r="B72" s="515"/>
      <c r="C72" s="515"/>
      <c r="D72" s="515"/>
      <c r="E72" s="516"/>
      <c r="F72" s="129"/>
      <c r="G72" s="129"/>
      <c r="H72" s="41">
        <f t="shared" si="18"/>
        <v>0</v>
      </c>
    </row>
    <row r="73" spans="1:8" ht="15" customHeight="1" x14ac:dyDescent="0.25">
      <c r="A73" s="514"/>
      <c r="B73" s="515"/>
      <c r="C73" s="515"/>
      <c r="D73" s="515"/>
      <c r="E73" s="516"/>
      <c r="F73" s="129"/>
      <c r="G73" s="129"/>
      <c r="H73" s="41">
        <f t="shared" si="18"/>
        <v>0</v>
      </c>
    </row>
    <row r="74" spans="1:8" ht="15" customHeight="1" x14ac:dyDescent="0.25">
      <c r="A74" s="4"/>
      <c r="B74" s="4"/>
      <c r="C74" s="9"/>
      <c r="D74" s="474" t="s">
        <v>36</v>
      </c>
      <c r="E74" s="474"/>
      <c r="F74" s="95">
        <f>SUM(F69:F73)</f>
        <v>0</v>
      </c>
      <c r="G74" s="95">
        <f>SUM(G69:G73)</f>
        <v>0</v>
      </c>
      <c r="H74" s="95">
        <f>SUM(H69:H73)</f>
        <v>0</v>
      </c>
    </row>
    <row r="75" spans="1:8" ht="15" customHeight="1" x14ac:dyDescent="0.25">
      <c r="A75" s="5"/>
      <c r="B75" s="5"/>
      <c r="C75" s="5"/>
      <c r="D75" s="17"/>
      <c r="E75" s="17"/>
      <c r="F75" s="73"/>
      <c r="G75" s="73"/>
      <c r="H75" s="73"/>
    </row>
    <row r="76" spans="1:8" ht="15" customHeight="1" x14ac:dyDescent="0.3">
      <c r="A76" s="471" t="s">
        <v>174</v>
      </c>
      <c r="B76" s="472"/>
      <c r="C76" s="472"/>
      <c r="D76" s="472"/>
      <c r="E76" s="473"/>
      <c r="F76" s="101" t="s">
        <v>67</v>
      </c>
      <c r="G76" s="360" t="s">
        <v>134</v>
      </c>
      <c r="H76" s="227" t="s">
        <v>135</v>
      </c>
    </row>
    <row r="77" spans="1:8" ht="15" customHeight="1" x14ac:dyDescent="0.25">
      <c r="A77" s="521" t="s">
        <v>14</v>
      </c>
      <c r="B77" s="522"/>
      <c r="C77" s="522"/>
      <c r="D77" s="522"/>
      <c r="E77" s="523"/>
      <c r="F77" s="129"/>
      <c r="G77" s="129"/>
      <c r="H77" s="41">
        <f>F77-G77</f>
        <v>0</v>
      </c>
    </row>
    <row r="78" spans="1:8" ht="15" customHeight="1" x14ac:dyDescent="0.25">
      <c r="A78" s="521" t="s">
        <v>15</v>
      </c>
      <c r="B78" s="522"/>
      <c r="C78" s="522"/>
      <c r="D78" s="522"/>
      <c r="E78" s="523"/>
      <c r="F78" s="129"/>
      <c r="G78" s="129"/>
      <c r="H78" s="41">
        <f>F78-G78</f>
        <v>0</v>
      </c>
    </row>
    <row r="79" spans="1:8" ht="15" customHeight="1" x14ac:dyDescent="0.25">
      <c r="A79" s="4"/>
      <c r="B79" s="4"/>
      <c r="C79" s="9"/>
      <c r="D79" s="474" t="s">
        <v>37</v>
      </c>
      <c r="E79" s="474"/>
      <c r="F79" s="95">
        <f>SUM(F77:F78)</f>
        <v>0</v>
      </c>
      <c r="G79" s="95">
        <f>SUM(G77:G78)</f>
        <v>0</v>
      </c>
      <c r="H79" s="95">
        <f>SUM(H77:H78)</f>
        <v>0</v>
      </c>
    </row>
    <row r="80" spans="1:8" ht="15" customHeight="1" x14ac:dyDescent="0.25">
      <c r="A80" s="5"/>
      <c r="B80" s="5"/>
      <c r="C80" s="5"/>
      <c r="D80" s="17"/>
      <c r="E80" s="17"/>
      <c r="F80" s="73"/>
      <c r="G80" s="73"/>
      <c r="H80" s="73"/>
    </row>
    <row r="81" spans="1:8" ht="15" customHeight="1" x14ac:dyDescent="0.3">
      <c r="A81" s="327" t="s">
        <v>163</v>
      </c>
      <c r="B81" s="551" t="s">
        <v>38</v>
      </c>
      <c r="C81" s="551"/>
      <c r="D81" s="550" t="s">
        <v>52</v>
      </c>
      <c r="E81" s="550"/>
      <c r="F81" s="101" t="s">
        <v>67</v>
      </c>
      <c r="G81" s="360" t="s">
        <v>134</v>
      </c>
      <c r="H81" s="227" t="s">
        <v>135</v>
      </c>
    </row>
    <row r="82" spans="1:8" ht="15" customHeight="1" x14ac:dyDescent="0.25">
      <c r="A82" s="2" t="s">
        <v>16</v>
      </c>
      <c r="B82" s="483"/>
      <c r="C82" s="484"/>
      <c r="D82" s="485"/>
      <c r="E82" s="486"/>
      <c r="F82" s="41">
        <f>B82*D82</f>
        <v>0</v>
      </c>
      <c r="G82" s="129"/>
      <c r="H82" s="41">
        <f>F82-G82</f>
        <v>0</v>
      </c>
    </row>
    <row r="83" spans="1:8" ht="15" customHeight="1" x14ac:dyDescent="0.25">
      <c r="A83" s="2" t="s">
        <v>17</v>
      </c>
      <c r="B83" s="483"/>
      <c r="C83" s="484"/>
      <c r="D83" s="485"/>
      <c r="E83" s="486"/>
      <c r="F83" s="41">
        <f t="shared" ref="F83:F86" si="19">B83*D83</f>
        <v>0</v>
      </c>
      <c r="G83" s="129"/>
      <c r="H83" s="41">
        <f t="shared" ref="H83:H86" si="20">F83-G83</f>
        <v>0</v>
      </c>
    </row>
    <row r="84" spans="1:8" ht="15" customHeight="1" x14ac:dyDescent="0.25">
      <c r="A84" s="2" t="s">
        <v>13</v>
      </c>
      <c r="B84" s="483"/>
      <c r="C84" s="484"/>
      <c r="D84" s="485"/>
      <c r="E84" s="486"/>
      <c r="F84" s="41">
        <f t="shared" si="19"/>
        <v>0</v>
      </c>
      <c r="G84" s="129"/>
      <c r="H84" s="41">
        <f t="shared" si="20"/>
        <v>0</v>
      </c>
    </row>
    <row r="85" spans="1:8" ht="15" customHeight="1" x14ac:dyDescent="0.25">
      <c r="A85" s="2" t="s">
        <v>18</v>
      </c>
      <c r="B85" s="483"/>
      <c r="C85" s="484"/>
      <c r="D85" s="485"/>
      <c r="E85" s="486"/>
      <c r="F85" s="41">
        <f t="shared" si="19"/>
        <v>0</v>
      </c>
      <c r="G85" s="129"/>
      <c r="H85" s="41">
        <f t="shared" si="20"/>
        <v>0</v>
      </c>
    </row>
    <row r="86" spans="1:8" ht="17.100000000000001" customHeight="1" x14ac:dyDescent="0.25">
      <c r="A86" s="2" t="s">
        <v>19</v>
      </c>
      <c r="B86" s="483"/>
      <c r="C86" s="484"/>
      <c r="D86" s="485"/>
      <c r="E86" s="486"/>
      <c r="F86" s="41">
        <f t="shared" si="19"/>
        <v>0</v>
      </c>
      <c r="G86" s="129"/>
      <c r="H86" s="41">
        <f t="shared" si="20"/>
        <v>0</v>
      </c>
    </row>
    <row r="87" spans="1:8" ht="17.100000000000001" customHeight="1" x14ac:dyDescent="0.25">
      <c r="A87" s="4"/>
      <c r="B87" s="22"/>
      <c r="C87" s="45"/>
      <c r="D87" s="519" t="s">
        <v>56</v>
      </c>
      <c r="E87" s="520"/>
      <c r="F87" s="95">
        <f>SUM(F82:F86)</f>
        <v>0</v>
      </c>
      <c r="G87" s="95">
        <f>SUM(G82:G86)</f>
        <v>0</v>
      </c>
      <c r="H87" s="95">
        <f>SUM(H82:H86)</f>
        <v>0</v>
      </c>
    </row>
    <row r="88" spans="1:8" ht="15" customHeight="1" x14ac:dyDescent="0.25">
      <c r="A88" s="14"/>
      <c r="B88" s="14"/>
      <c r="C88" s="14"/>
      <c r="D88" s="14"/>
      <c r="E88" s="14"/>
      <c r="F88" s="34"/>
      <c r="G88" s="34"/>
      <c r="H88" s="34"/>
    </row>
    <row r="89" spans="1:8" ht="15" customHeight="1" x14ac:dyDescent="0.3">
      <c r="A89" s="226" t="s">
        <v>20</v>
      </c>
      <c r="B89" s="477" t="s">
        <v>173</v>
      </c>
      <c r="C89" s="478"/>
      <c r="D89" s="479" t="s">
        <v>52</v>
      </c>
      <c r="E89" s="480"/>
      <c r="F89" s="101" t="s">
        <v>67</v>
      </c>
      <c r="G89" s="360" t="s">
        <v>134</v>
      </c>
      <c r="H89" s="227" t="s">
        <v>135</v>
      </c>
    </row>
    <row r="90" spans="1:8" ht="15" customHeight="1" x14ac:dyDescent="0.25">
      <c r="A90" s="488" t="s">
        <v>79</v>
      </c>
      <c r="B90" s="489"/>
      <c r="C90" s="489"/>
      <c r="D90" s="489"/>
      <c r="E90" s="489"/>
      <c r="F90" s="489"/>
      <c r="G90" s="489"/>
      <c r="H90" s="490"/>
    </row>
    <row r="91" spans="1:8" ht="15" customHeight="1" x14ac:dyDescent="0.25">
      <c r="A91" s="170"/>
      <c r="B91" s="483"/>
      <c r="C91" s="484"/>
      <c r="D91" s="481"/>
      <c r="E91" s="482"/>
      <c r="F91" s="42">
        <f>D91*B91</f>
        <v>0</v>
      </c>
      <c r="G91" s="171"/>
      <c r="H91" s="42">
        <f>F91-G91</f>
        <v>0</v>
      </c>
    </row>
    <row r="92" spans="1:8" ht="15" customHeight="1" x14ac:dyDescent="0.25">
      <c r="A92" s="170"/>
      <c r="B92" s="483"/>
      <c r="C92" s="484"/>
      <c r="D92" s="481"/>
      <c r="E92" s="482"/>
      <c r="F92" s="42">
        <f t="shared" ref="F92:F102" si="21">D92*B92</f>
        <v>0</v>
      </c>
      <c r="G92" s="171"/>
      <c r="H92" s="42">
        <f t="shared" ref="H92:H94" si="22">F92-G92</f>
        <v>0</v>
      </c>
    </row>
    <row r="93" spans="1:8" ht="15" customHeight="1" x14ac:dyDescent="0.25">
      <c r="A93" s="170"/>
      <c r="B93" s="483"/>
      <c r="C93" s="484"/>
      <c r="D93" s="481"/>
      <c r="E93" s="482"/>
      <c r="F93" s="42">
        <f t="shared" si="21"/>
        <v>0</v>
      </c>
      <c r="G93" s="171"/>
      <c r="H93" s="42">
        <f t="shared" si="22"/>
        <v>0</v>
      </c>
    </row>
    <row r="94" spans="1:8" ht="17.100000000000001" customHeight="1" x14ac:dyDescent="0.25">
      <c r="A94" s="170"/>
      <c r="B94" s="483"/>
      <c r="C94" s="484"/>
      <c r="D94" s="481"/>
      <c r="E94" s="482"/>
      <c r="F94" s="42">
        <f t="shared" si="21"/>
        <v>0</v>
      </c>
      <c r="G94" s="171"/>
      <c r="H94" s="42">
        <f t="shared" si="22"/>
        <v>0</v>
      </c>
    </row>
    <row r="95" spans="1:8" ht="15" customHeight="1" thickBot="1" x14ac:dyDescent="0.3">
      <c r="A95" s="44"/>
      <c r="B95" s="517"/>
      <c r="C95" s="517"/>
      <c r="D95" s="554" t="s">
        <v>61</v>
      </c>
      <c r="E95" s="555"/>
      <c r="F95" s="96">
        <f>SUM(F91:F94)</f>
        <v>0</v>
      </c>
      <c r="G95" s="96">
        <f>SUM(G91:G94)</f>
        <v>0</v>
      </c>
      <c r="H95" s="96">
        <f>SUM(H91:H94)</f>
        <v>0</v>
      </c>
    </row>
    <row r="96" spans="1:8" ht="15" customHeight="1" x14ac:dyDescent="0.25">
      <c r="A96" s="369" t="s">
        <v>22</v>
      </c>
      <c r="B96" s="531"/>
      <c r="C96" s="532"/>
      <c r="D96" s="533"/>
      <c r="E96" s="534"/>
      <c r="F96" s="43">
        <f t="shared" si="21"/>
        <v>0</v>
      </c>
      <c r="G96" s="172"/>
      <c r="H96" s="43">
        <f>F96-G96</f>
        <v>0</v>
      </c>
    </row>
    <row r="97" spans="1:8" ht="15" customHeight="1" x14ac:dyDescent="0.25">
      <c r="A97" s="356" t="s">
        <v>164</v>
      </c>
      <c r="B97" s="483"/>
      <c r="C97" s="484"/>
      <c r="D97" s="510"/>
      <c r="E97" s="511"/>
      <c r="F97" s="42">
        <f t="shared" si="21"/>
        <v>0</v>
      </c>
      <c r="G97" s="171"/>
      <c r="H97" s="43">
        <f t="shared" ref="H97:H103" si="23">F97-G97</f>
        <v>0</v>
      </c>
    </row>
    <row r="98" spans="1:8" ht="15" customHeight="1" x14ac:dyDescent="0.25">
      <c r="A98" s="356" t="s">
        <v>23</v>
      </c>
      <c r="B98" s="483"/>
      <c r="C98" s="484"/>
      <c r="D98" s="510"/>
      <c r="E98" s="511"/>
      <c r="F98" s="42">
        <f t="shared" si="21"/>
        <v>0</v>
      </c>
      <c r="G98" s="171"/>
      <c r="H98" s="43">
        <f t="shared" si="23"/>
        <v>0</v>
      </c>
    </row>
    <row r="99" spans="1:8" ht="15" customHeight="1" x14ac:dyDescent="0.25">
      <c r="A99" s="370" t="s">
        <v>24</v>
      </c>
      <c r="B99" s="483"/>
      <c r="C99" s="484"/>
      <c r="D99" s="481"/>
      <c r="E99" s="482"/>
      <c r="F99" s="42">
        <f t="shared" si="21"/>
        <v>0</v>
      </c>
      <c r="G99" s="171"/>
      <c r="H99" s="43">
        <f t="shared" si="23"/>
        <v>0</v>
      </c>
    </row>
    <row r="100" spans="1:8" ht="15" customHeight="1" x14ac:dyDescent="0.25">
      <c r="A100" s="371" t="s">
        <v>25</v>
      </c>
      <c r="B100" s="483"/>
      <c r="C100" s="484"/>
      <c r="D100" s="510"/>
      <c r="E100" s="511"/>
      <c r="F100" s="42">
        <f t="shared" si="21"/>
        <v>0</v>
      </c>
      <c r="G100" s="171"/>
      <c r="H100" s="43">
        <f t="shared" si="23"/>
        <v>0</v>
      </c>
    </row>
    <row r="101" spans="1:8" ht="15" customHeight="1" x14ac:dyDescent="0.25">
      <c r="A101" s="356" t="s">
        <v>26</v>
      </c>
      <c r="B101" s="483"/>
      <c r="C101" s="484"/>
      <c r="D101" s="510"/>
      <c r="E101" s="511"/>
      <c r="F101" s="42">
        <f t="shared" si="21"/>
        <v>0</v>
      </c>
      <c r="G101" s="171"/>
      <c r="H101" s="43">
        <f t="shared" si="23"/>
        <v>0</v>
      </c>
    </row>
    <row r="102" spans="1:8" ht="15" customHeight="1" x14ac:dyDescent="0.25">
      <c r="A102" s="356" t="s">
        <v>199</v>
      </c>
      <c r="B102" s="483"/>
      <c r="C102" s="484"/>
      <c r="D102" s="510"/>
      <c r="E102" s="511"/>
      <c r="F102" s="42">
        <f t="shared" si="21"/>
        <v>0</v>
      </c>
      <c r="G102" s="171"/>
      <c r="H102" s="43">
        <f t="shared" si="23"/>
        <v>0</v>
      </c>
    </row>
    <row r="103" spans="1:8" ht="15" customHeight="1" x14ac:dyDescent="0.25">
      <c r="A103" s="356" t="s">
        <v>187</v>
      </c>
      <c r="B103" s="512"/>
      <c r="C103" s="513"/>
      <c r="D103" s="510"/>
      <c r="E103" s="511"/>
      <c r="F103" s="42">
        <f>D103</f>
        <v>0</v>
      </c>
      <c r="G103" s="171"/>
      <c r="H103" s="43">
        <f t="shared" si="23"/>
        <v>0</v>
      </c>
    </row>
    <row r="104" spans="1:8" ht="15" customHeight="1" x14ac:dyDescent="0.25">
      <c r="A104" s="4"/>
      <c r="B104" s="4"/>
      <c r="C104" s="4"/>
      <c r="D104" s="474" t="s">
        <v>39</v>
      </c>
      <c r="E104" s="474"/>
      <c r="F104" s="95">
        <f>SUM(F95:F103)</f>
        <v>0</v>
      </c>
      <c r="G104" s="95">
        <f>SUM(G95:G103)</f>
        <v>0</v>
      </c>
      <c r="H104" s="95">
        <f>SUM(H95:H103)</f>
        <v>0</v>
      </c>
    </row>
    <row r="105" spans="1:8" ht="15" customHeight="1" x14ac:dyDescent="0.25">
      <c r="A105" s="546"/>
      <c r="B105" s="546"/>
      <c r="C105" s="546"/>
      <c r="D105" s="553"/>
      <c r="E105" s="553"/>
      <c r="F105" s="553"/>
      <c r="G105" s="81"/>
      <c r="H105" s="81"/>
    </row>
    <row r="106" spans="1:8" ht="15" customHeight="1" x14ac:dyDescent="0.3">
      <c r="A106" s="505" t="s">
        <v>27</v>
      </c>
      <c r="B106" s="506"/>
      <c r="C106" s="506"/>
      <c r="D106" s="506"/>
      <c r="E106" s="507"/>
      <c r="F106" s="97">
        <f>F104+F87+F79+F74+F66</f>
        <v>0</v>
      </c>
      <c r="G106" s="97">
        <f>G104+G87+G79+G74+G66</f>
        <v>0</v>
      </c>
      <c r="H106" s="97">
        <f>H104+H87+H79+H74+H66</f>
        <v>0</v>
      </c>
    </row>
    <row r="107" spans="1:8" ht="15" customHeight="1" x14ac:dyDescent="0.25">
      <c r="A107" s="21"/>
      <c r="B107" s="21"/>
      <c r="C107" s="21"/>
      <c r="D107" s="21"/>
      <c r="E107" s="21"/>
      <c r="F107" s="35"/>
      <c r="G107" s="35"/>
      <c r="H107" s="35"/>
    </row>
    <row r="108" spans="1:8" ht="17.399999999999999" x14ac:dyDescent="0.3">
      <c r="A108" s="471" t="s">
        <v>28</v>
      </c>
      <c r="B108" s="472"/>
      <c r="C108" s="472"/>
      <c r="D108" s="472"/>
      <c r="E108" s="472"/>
      <c r="F108" s="472"/>
      <c r="G108" s="472"/>
      <c r="H108" s="473"/>
    </row>
    <row r="109" spans="1:8" ht="15" customHeight="1" x14ac:dyDescent="0.3">
      <c r="A109" s="405"/>
      <c r="B109" s="228" t="s">
        <v>151</v>
      </c>
      <c r="C109" s="466" t="s">
        <v>152</v>
      </c>
      <c r="D109" s="466"/>
      <c r="E109" s="466"/>
      <c r="F109" s="101" t="s">
        <v>67</v>
      </c>
      <c r="G109" s="360" t="s">
        <v>134</v>
      </c>
      <c r="H109" s="227" t="s">
        <v>135</v>
      </c>
    </row>
    <row r="110" spans="1:8" ht="15" customHeight="1" x14ac:dyDescent="0.25">
      <c r="A110" s="100" t="s">
        <v>29</v>
      </c>
      <c r="B110" s="307">
        <f>'Year 1'!B110</f>
        <v>0.49590000000000001</v>
      </c>
      <c r="C110" s="467" t="s">
        <v>153</v>
      </c>
      <c r="D110" s="467"/>
      <c r="E110" s="467"/>
      <c r="F110" s="104">
        <f>F66*B110</f>
        <v>0</v>
      </c>
      <c r="G110" s="104">
        <f>G66*B110</f>
        <v>0</v>
      </c>
      <c r="H110" s="104">
        <f>H66*B110</f>
        <v>0</v>
      </c>
    </row>
    <row r="111" spans="1:8" ht="15" customHeight="1" x14ac:dyDescent="0.25">
      <c r="A111" s="2" t="s">
        <v>30</v>
      </c>
      <c r="B111" s="307">
        <f>'Year 1'!B111</f>
        <v>0.30580000000000002</v>
      </c>
      <c r="C111" s="467" t="s">
        <v>153</v>
      </c>
      <c r="D111" s="467"/>
      <c r="E111" s="467"/>
      <c r="F111" s="105"/>
      <c r="G111" s="105"/>
      <c r="H111" s="105"/>
    </row>
    <row r="112" spans="1:8" ht="13.2" x14ac:dyDescent="0.25">
      <c r="A112" s="22"/>
      <c r="B112" s="22"/>
      <c r="C112" s="22"/>
      <c r="D112" s="561" t="s">
        <v>40</v>
      </c>
      <c r="E112" s="561"/>
      <c r="F112" s="106">
        <f>SUM(F110:F111)</f>
        <v>0</v>
      </c>
      <c r="G112" s="106">
        <f>SUM(G110:G111)</f>
        <v>0</v>
      </c>
      <c r="H112" s="106">
        <f>SUM(H110:H111)</f>
        <v>0</v>
      </c>
    </row>
    <row r="113" spans="1:8" ht="23.1" customHeight="1" x14ac:dyDescent="0.25">
      <c r="A113" s="15"/>
      <c r="B113" s="15"/>
      <c r="C113" s="15"/>
      <c r="D113" s="15"/>
      <c r="E113" s="15"/>
      <c r="F113" s="37"/>
      <c r="G113" s="37"/>
      <c r="H113" s="37"/>
    </row>
    <row r="114" spans="1:8" ht="15" customHeight="1" x14ac:dyDescent="0.3">
      <c r="A114" s="552" t="s">
        <v>68</v>
      </c>
      <c r="B114" s="552"/>
      <c r="C114" s="552"/>
      <c r="D114" s="552"/>
      <c r="E114" s="552"/>
      <c r="F114" s="97">
        <f>F106+F112</f>
        <v>0</v>
      </c>
      <c r="G114" s="97">
        <f>G106+G112</f>
        <v>0</v>
      </c>
      <c r="H114" s="97">
        <f>H106+H112</f>
        <v>0</v>
      </c>
    </row>
    <row r="115" spans="1:8" ht="15" customHeight="1" x14ac:dyDescent="0.25">
      <c r="A115" s="13"/>
      <c r="B115" s="13"/>
      <c r="C115" s="13"/>
      <c r="D115" s="13"/>
    </row>
    <row r="116" spans="1:8" ht="15" customHeight="1" thickBot="1" x14ac:dyDescent="0.3">
      <c r="A116" s="13"/>
      <c r="B116" s="13"/>
      <c r="C116" s="13"/>
      <c r="D116" s="13"/>
    </row>
    <row r="117" spans="1:8" ht="38.25" customHeight="1" thickBot="1" x14ac:dyDescent="0.35">
      <c r="A117" s="409"/>
      <c r="B117" s="410" t="s">
        <v>149</v>
      </c>
      <c r="C117" s="429" t="s">
        <v>134</v>
      </c>
      <c r="D117" s="411" t="s">
        <v>135</v>
      </c>
    </row>
    <row r="118" spans="1:8" ht="15" customHeight="1" x14ac:dyDescent="0.3">
      <c r="A118" s="412" t="s">
        <v>195</v>
      </c>
      <c r="B118" s="413">
        <f>C118+D118</f>
        <v>0</v>
      </c>
      <c r="C118" s="414">
        <f>G114</f>
        <v>0</v>
      </c>
      <c r="D118" s="415">
        <f>H114</f>
        <v>0</v>
      </c>
    </row>
    <row r="119" spans="1:8" ht="18" thickBot="1" x14ac:dyDescent="0.35">
      <c r="A119" s="416" t="s">
        <v>148</v>
      </c>
      <c r="B119" s="417" t="e">
        <f>C119+D119</f>
        <v>#DIV/0!</v>
      </c>
      <c r="C119" s="418" t="e">
        <f>C118/B118</f>
        <v>#DIV/0!</v>
      </c>
      <c r="D119" s="419" t="e">
        <f>D118/B118</f>
        <v>#DIV/0!</v>
      </c>
    </row>
    <row r="120" spans="1:8" x14ac:dyDescent="0.25">
      <c r="A120" s="13"/>
      <c r="B120" s="13"/>
      <c r="C120" s="13"/>
      <c r="D120" s="13"/>
    </row>
    <row r="121" spans="1:8" x14ac:dyDescent="0.25">
      <c r="A121" s="13"/>
      <c r="B121" s="13"/>
      <c r="C121" s="13"/>
      <c r="D121" s="13"/>
    </row>
    <row r="122" spans="1:8" x14ac:dyDescent="0.25">
      <c r="A122" s="13"/>
      <c r="B122" s="13"/>
      <c r="C122" s="13"/>
      <c r="D122" s="13"/>
    </row>
  </sheetData>
  <sheetProtection algorithmName="SHA-512" hashValue="gjZznPvkQABiBcpbrUYLVlANBbekcr2C08XTAo8poucc5V0HtnMbLgEvkb50pv3lPPKU4oCvMUrELjx1BIGhXw==" saltValue="ucAka/UDVZlzfwXrJU0u3g==" spinCount="100000" sheet="1" selectLockedCells="1"/>
  <mergeCells count="95">
    <mergeCell ref="A57:E57"/>
    <mergeCell ref="A36:H36"/>
    <mergeCell ref="A53:H53"/>
    <mergeCell ref="A54:E54"/>
    <mergeCell ref="A55:E55"/>
    <mergeCell ref="A56:E56"/>
    <mergeCell ref="B100:C100"/>
    <mergeCell ref="D100:E100"/>
    <mergeCell ref="B95:C95"/>
    <mergeCell ref="D95:E95"/>
    <mergeCell ref="A58:E58"/>
    <mergeCell ref="A61:E61"/>
    <mergeCell ref="B99:C99"/>
    <mergeCell ref="D99:E99"/>
    <mergeCell ref="D87:E87"/>
    <mergeCell ref="B89:C89"/>
    <mergeCell ref="D89:E89"/>
    <mergeCell ref="B91:C91"/>
    <mergeCell ref="D91:E91"/>
    <mergeCell ref="A90:H90"/>
    <mergeCell ref="B96:C96"/>
    <mergeCell ref="D96:E96"/>
    <mergeCell ref="B102:C102"/>
    <mergeCell ref="D102:E102"/>
    <mergeCell ref="B103:C103"/>
    <mergeCell ref="D103:E103"/>
    <mergeCell ref="D34:E34"/>
    <mergeCell ref="D40:E40"/>
    <mergeCell ref="D42:E42"/>
    <mergeCell ref="D51:E51"/>
    <mergeCell ref="B101:C101"/>
    <mergeCell ref="D101:E101"/>
    <mergeCell ref="B92:C92"/>
    <mergeCell ref="D92:E92"/>
    <mergeCell ref="B93:C93"/>
    <mergeCell ref="D93:E93"/>
    <mergeCell ref="B94:C94"/>
    <mergeCell ref="D94:E94"/>
    <mergeCell ref="D104:E104"/>
    <mergeCell ref="A105:F105"/>
    <mergeCell ref="A106:E106"/>
    <mergeCell ref="D112:E112"/>
    <mergeCell ref="A114:E114"/>
    <mergeCell ref="C109:E109"/>
    <mergeCell ref="C110:E110"/>
    <mergeCell ref="C111:E111"/>
    <mergeCell ref="A108:H108"/>
    <mergeCell ref="B97:C97"/>
    <mergeCell ref="D97:E97"/>
    <mergeCell ref="B98:C98"/>
    <mergeCell ref="D98:E98"/>
    <mergeCell ref="B84:C84"/>
    <mergeCell ref="D84:E84"/>
    <mergeCell ref="B85:C85"/>
    <mergeCell ref="D85:E85"/>
    <mergeCell ref="B86:C86"/>
    <mergeCell ref="D86:E86"/>
    <mergeCell ref="D28:E28"/>
    <mergeCell ref="A1:H2"/>
    <mergeCell ref="A18:H18"/>
    <mergeCell ref="A16:H16"/>
    <mergeCell ref="A24:H24"/>
    <mergeCell ref="D14:E14"/>
    <mergeCell ref="B3:D3"/>
    <mergeCell ref="B4:D4"/>
    <mergeCell ref="A22:C22"/>
    <mergeCell ref="D22:E22"/>
    <mergeCell ref="A7:H7"/>
    <mergeCell ref="A5:H6"/>
    <mergeCell ref="B82:C82"/>
    <mergeCell ref="D82:E82"/>
    <mergeCell ref="B83:C83"/>
    <mergeCell ref="D83:E83"/>
    <mergeCell ref="A30:H30"/>
    <mergeCell ref="A62:E62"/>
    <mergeCell ref="A63:E63"/>
    <mergeCell ref="D65:E65"/>
    <mergeCell ref="A64:E64"/>
    <mergeCell ref="A44:H44"/>
    <mergeCell ref="A59:E59"/>
    <mergeCell ref="A60:E60"/>
    <mergeCell ref="A78:E78"/>
    <mergeCell ref="D79:E79"/>
    <mergeCell ref="A70:E70"/>
    <mergeCell ref="A71:E71"/>
    <mergeCell ref="D66:E66"/>
    <mergeCell ref="A68:E68"/>
    <mergeCell ref="A69:E69"/>
    <mergeCell ref="A76:E76"/>
    <mergeCell ref="B81:C81"/>
    <mergeCell ref="D81:E81"/>
    <mergeCell ref="A72:E72"/>
    <mergeCell ref="A73:E73"/>
    <mergeCell ref="D74:E74"/>
    <mergeCell ref="A77:E77"/>
  </mergeCells>
  <pageMargins left="0.7" right="0.7" top="0.75" bottom="0.75" header="0.3" footer="0.3"/>
  <pageSetup orientation="portrait" r:id="rId1"/>
  <ignoredErrors>
    <ignoredError sqref="F95 H9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72"/>
  <sheetViews>
    <sheetView showGridLines="0" zoomScaleNormal="100" workbookViewId="0">
      <pane xSplit="4" ySplit="11" topLeftCell="E12" activePane="bottomRight" state="frozen"/>
      <selection pane="topRight" activeCell="E1" sqref="E1"/>
      <selection pane="bottomLeft" activeCell="A12" sqref="A12"/>
      <selection pane="bottomRight" activeCell="B3" sqref="B3:Q3"/>
    </sheetView>
  </sheetViews>
  <sheetFormatPr defaultRowHeight="14.4" x14ac:dyDescent="0.3"/>
  <cols>
    <col min="1" max="1" width="27.6640625" customWidth="1"/>
    <col min="2" max="17" width="18.44140625" customWidth="1"/>
    <col min="18" max="18" width="10" bestFit="1" customWidth="1"/>
    <col min="20" max="20" width="9.109375" style="308"/>
    <col min="21" max="21" width="20.33203125" style="308" customWidth="1"/>
    <col min="22" max="27" width="9.109375" style="308"/>
    <col min="28" max="28" width="20" style="308" customWidth="1"/>
    <col min="29" max="34" width="9.109375" style="308"/>
    <col min="35" max="35" width="23.33203125" style="308" customWidth="1"/>
    <col min="36" max="41" width="9.109375" style="308"/>
  </cols>
  <sheetData>
    <row r="1" spans="1:40" ht="30.75" customHeight="1" x14ac:dyDescent="0.3">
      <c r="A1" s="487" t="s">
        <v>161</v>
      </c>
      <c r="B1" s="487"/>
      <c r="C1" s="487"/>
      <c r="D1" s="487"/>
      <c r="E1" s="487"/>
      <c r="F1" s="487"/>
      <c r="G1" s="487"/>
      <c r="H1" s="487"/>
      <c r="I1" s="487"/>
      <c r="J1" s="487"/>
      <c r="K1" s="487"/>
      <c r="L1" s="487"/>
      <c r="M1" s="487"/>
      <c r="N1" s="487"/>
      <c r="O1" s="487"/>
      <c r="P1" s="487"/>
      <c r="Q1" s="487"/>
    </row>
    <row r="2" spans="1:40" ht="30.75" customHeight="1" x14ac:dyDescent="0.3">
      <c r="A2" s="487"/>
      <c r="B2" s="487"/>
      <c r="C2" s="487"/>
      <c r="D2" s="487"/>
      <c r="E2" s="487"/>
      <c r="F2" s="487"/>
      <c r="G2" s="487"/>
      <c r="H2" s="487"/>
      <c r="I2" s="487"/>
      <c r="J2" s="487"/>
      <c r="K2" s="487"/>
      <c r="L2" s="487"/>
      <c r="M2" s="487"/>
      <c r="N2" s="487"/>
      <c r="O2" s="487"/>
      <c r="P2" s="487"/>
      <c r="Q2" s="487"/>
    </row>
    <row r="3" spans="1:40" ht="15" customHeight="1" x14ac:dyDescent="0.3">
      <c r="A3" s="245" t="s">
        <v>0</v>
      </c>
      <c r="B3" s="624"/>
      <c r="C3" s="624"/>
      <c r="D3" s="624"/>
      <c r="E3" s="624"/>
      <c r="F3" s="624"/>
      <c r="G3" s="624"/>
      <c r="H3" s="624"/>
      <c r="I3" s="624"/>
      <c r="J3" s="624"/>
      <c r="K3" s="624"/>
      <c r="L3" s="624"/>
      <c r="M3" s="624"/>
      <c r="N3" s="624"/>
      <c r="O3" s="624"/>
      <c r="P3" s="624"/>
      <c r="Q3" s="625"/>
    </row>
    <row r="4" spans="1:40" ht="15" customHeight="1" x14ac:dyDescent="0.3">
      <c r="A4" s="245" t="s">
        <v>1</v>
      </c>
      <c r="B4" s="624"/>
      <c r="C4" s="624"/>
      <c r="D4" s="624"/>
      <c r="E4" s="624"/>
      <c r="F4" s="624"/>
      <c r="G4" s="624"/>
      <c r="H4" s="624"/>
      <c r="I4" s="624"/>
      <c r="J4" s="624"/>
      <c r="K4" s="624"/>
      <c r="L4" s="624"/>
      <c r="M4" s="624"/>
      <c r="N4" s="624"/>
      <c r="O4" s="624"/>
      <c r="P4" s="624"/>
      <c r="Q4" s="625"/>
    </row>
    <row r="5" spans="1:40" ht="15" customHeight="1" x14ac:dyDescent="0.3">
      <c r="A5" s="245" t="s">
        <v>2</v>
      </c>
      <c r="B5" s="624"/>
      <c r="C5" s="624"/>
      <c r="D5" s="624"/>
      <c r="E5" s="624"/>
      <c r="F5" s="624"/>
      <c r="G5" s="624"/>
      <c r="H5" s="624"/>
      <c r="I5" s="624"/>
      <c r="J5" s="624"/>
      <c r="K5" s="624"/>
      <c r="L5" s="624"/>
      <c r="M5" s="624"/>
      <c r="N5" s="624"/>
      <c r="O5" s="624"/>
      <c r="P5" s="624"/>
      <c r="Q5" s="625"/>
    </row>
    <row r="6" spans="1:40" ht="15" customHeight="1" x14ac:dyDescent="0.3">
      <c r="A6" s="245" t="s">
        <v>3</v>
      </c>
      <c r="B6" s="624"/>
      <c r="C6" s="624"/>
      <c r="D6" s="624"/>
      <c r="E6" s="624"/>
      <c r="F6" s="624"/>
      <c r="G6" s="624"/>
      <c r="H6" s="624"/>
      <c r="I6" s="624"/>
      <c r="J6" s="624"/>
      <c r="K6" s="624"/>
      <c r="L6" s="624"/>
      <c r="M6" s="624"/>
      <c r="N6" s="624"/>
      <c r="O6" s="624"/>
      <c r="P6" s="624"/>
      <c r="Q6" s="625"/>
    </row>
    <row r="7" spans="1:40" ht="15" customHeight="1" x14ac:dyDescent="0.3">
      <c r="A7" s="245" t="s">
        <v>4</v>
      </c>
      <c r="B7" s="620"/>
      <c r="C7" s="620"/>
      <c r="D7" s="620"/>
      <c r="E7" s="620"/>
      <c r="F7" s="620"/>
      <c r="G7" s="620"/>
      <c r="H7" s="620"/>
      <c r="I7" s="620"/>
      <c r="J7" s="620"/>
      <c r="K7" s="620"/>
      <c r="L7" s="620"/>
      <c r="M7" s="620"/>
      <c r="N7" s="620"/>
      <c r="O7" s="620"/>
      <c r="P7" s="620"/>
      <c r="Q7" s="621"/>
    </row>
    <row r="8" spans="1:40" ht="15" customHeight="1" x14ac:dyDescent="0.3">
      <c r="A8" s="245" t="s">
        <v>5</v>
      </c>
      <c r="B8" s="620"/>
      <c r="C8" s="620"/>
      <c r="D8" s="620"/>
      <c r="E8" s="620"/>
      <c r="F8" s="620"/>
      <c r="G8" s="620"/>
      <c r="H8" s="620"/>
      <c r="I8" s="620"/>
      <c r="J8" s="620"/>
      <c r="K8" s="620"/>
      <c r="L8" s="620"/>
      <c r="M8" s="620"/>
      <c r="N8" s="620"/>
      <c r="O8" s="620"/>
      <c r="P8" s="620"/>
      <c r="Q8" s="621"/>
    </row>
    <row r="9" spans="1:40" ht="16.2" thickBot="1" x14ac:dyDescent="0.35">
      <c r="A9" s="246" t="s">
        <v>6</v>
      </c>
      <c r="B9" s="622"/>
      <c r="C9" s="622"/>
      <c r="D9" s="622"/>
      <c r="E9" s="622"/>
      <c r="F9" s="622"/>
      <c r="G9" s="622"/>
      <c r="H9" s="622"/>
      <c r="I9" s="622"/>
      <c r="J9" s="622"/>
      <c r="K9" s="622"/>
      <c r="L9" s="622"/>
      <c r="M9" s="622"/>
      <c r="N9" s="622"/>
      <c r="O9" s="622"/>
      <c r="P9" s="622"/>
      <c r="Q9" s="623"/>
    </row>
    <row r="10" spans="1:40" ht="15.6" x14ac:dyDescent="0.3">
      <c r="A10" s="244"/>
      <c r="B10" s="243"/>
      <c r="C10" s="243"/>
      <c r="D10" s="88"/>
      <c r="E10" s="563">
        <f>'Year 1'!B3</f>
        <v>0</v>
      </c>
      <c r="F10" s="564"/>
      <c r="G10" s="563">
        <f>'Year 2'!B3</f>
        <v>365</v>
      </c>
      <c r="H10" s="564"/>
      <c r="I10" s="563">
        <f>'Year 3'!B3</f>
        <v>730</v>
      </c>
      <c r="J10" s="564"/>
      <c r="K10" s="563">
        <f>'Year 4'!B3</f>
        <v>1095</v>
      </c>
      <c r="L10" s="564"/>
      <c r="M10" s="563">
        <f>'Year 5'!B3</f>
        <v>1460</v>
      </c>
      <c r="N10" s="564"/>
      <c r="O10" s="563">
        <f>E10</f>
        <v>0</v>
      </c>
      <c r="P10" s="618"/>
      <c r="Q10" s="564"/>
    </row>
    <row r="11" spans="1:40" ht="16.2" thickBot="1" x14ac:dyDescent="0.35">
      <c r="E11" s="563">
        <f>'Year 1'!B4</f>
        <v>364</v>
      </c>
      <c r="F11" s="564"/>
      <c r="G11" s="563">
        <f>'Year 2'!B4</f>
        <v>729</v>
      </c>
      <c r="H11" s="564"/>
      <c r="I11" s="563">
        <f>'Year 3'!B4</f>
        <v>1094</v>
      </c>
      <c r="J11" s="564"/>
      <c r="K11" s="563">
        <f>'Year 4'!B4</f>
        <v>1459</v>
      </c>
      <c r="L11" s="564"/>
      <c r="M11" s="563">
        <f>'Year 5'!B4</f>
        <v>1824</v>
      </c>
      <c r="N11" s="564"/>
      <c r="O11" s="563">
        <f>M11</f>
        <v>1824</v>
      </c>
      <c r="P11" s="618"/>
      <c r="Q11" s="564"/>
    </row>
    <row r="12" spans="1:40" ht="29.25" customHeight="1" thickBot="1" x14ac:dyDescent="0.35">
      <c r="A12" s="305" t="s">
        <v>7</v>
      </c>
      <c r="B12" s="265" t="s">
        <v>90</v>
      </c>
      <c r="C12" s="265" t="s">
        <v>42</v>
      </c>
      <c r="D12" s="266" t="s">
        <v>43</v>
      </c>
      <c r="E12" s="253" t="s">
        <v>136</v>
      </c>
      <c r="F12" s="254" t="s">
        <v>137</v>
      </c>
      <c r="G12" s="253" t="s">
        <v>138</v>
      </c>
      <c r="H12" s="254" t="s">
        <v>139</v>
      </c>
      <c r="I12" s="253" t="s">
        <v>141</v>
      </c>
      <c r="J12" s="254" t="s">
        <v>140</v>
      </c>
      <c r="K12" s="253" t="s">
        <v>142</v>
      </c>
      <c r="L12" s="254" t="s">
        <v>143</v>
      </c>
      <c r="M12" s="253" t="s">
        <v>144</v>
      </c>
      <c r="N12" s="254" t="s">
        <v>145</v>
      </c>
      <c r="O12" s="255" t="s">
        <v>8</v>
      </c>
      <c r="P12" s="256" t="s">
        <v>146</v>
      </c>
      <c r="Q12" s="254" t="s">
        <v>147</v>
      </c>
      <c r="U12" s="308" t="s">
        <v>90</v>
      </c>
      <c r="V12" s="441" t="s">
        <v>85</v>
      </c>
      <c r="W12" s="441" t="s">
        <v>86</v>
      </c>
      <c r="X12" s="441" t="s">
        <v>87</v>
      </c>
      <c r="Y12" s="441" t="s">
        <v>88</v>
      </c>
      <c r="Z12" s="441" t="s">
        <v>89</v>
      </c>
      <c r="AB12" s="441" t="s">
        <v>84</v>
      </c>
      <c r="AC12" s="441" t="s">
        <v>85</v>
      </c>
      <c r="AD12" s="441" t="s">
        <v>86</v>
      </c>
      <c r="AE12" s="441" t="s">
        <v>87</v>
      </c>
      <c r="AF12" s="441" t="s">
        <v>88</v>
      </c>
      <c r="AG12" s="441" t="s">
        <v>89</v>
      </c>
      <c r="AI12" s="441" t="s">
        <v>48</v>
      </c>
      <c r="AJ12" s="441" t="s">
        <v>85</v>
      </c>
      <c r="AK12" s="441" t="s">
        <v>86</v>
      </c>
      <c r="AL12" s="441" t="s">
        <v>87</v>
      </c>
      <c r="AM12" s="441" t="s">
        <v>88</v>
      </c>
      <c r="AN12" s="441" t="s">
        <v>89</v>
      </c>
    </row>
    <row r="13" spans="1:40" ht="24.75" customHeight="1" x14ac:dyDescent="0.3">
      <c r="A13" s="247" t="str">
        <f>'Year 1'!A9</f>
        <v>PI</v>
      </c>
      <c r="B13" s="248" t="str">
        <f>V13&amp;", "&amp;W13&amp;", "&amp;X13&amp;", "&amp;Y13&amp;", "&amp;Z13&amp;""</f>
        <v>0, 0, 0, 0, 0</v>
      </c>
      <c r="C13" s="248" t="str">
        <f>AC13&amp;", "&amp;AD13&amp;", "&amp;AE13&amp;", "&amp;AF13&amp;", "&amp;AG13&amp;""</f>
        <v>0, 0, 0, 0, 0</v>
      </c>
      <c r="D13" s="249" t="str">
        <f>AJ13&amp;", "&amp;AK13&amp;", "&amp;AL13&amp;", "&amp;AM13&amp;", "&amp;AN13&amp;""</f>
        <v>0, 0, 0, 0, 0</v>
      </c>
      <c r="E13" s="250">
        <f>'Year 1'!G9</f>
        <v>0</v>
      </c>
      <c r="F13" s="251">
        <f>'Year 1'!H9</f>
        <v>0</v>
      </c>
      <c r="G13" s="250">
        <f>'Year 2'!G9</f>
        <v>0</v>
      </c>
      <c r="H13" s="251">
        <f>'Year 2'!H9</f>
        <v>0</v>
      </c>
      <c r="I13" s="250">
        <f>'Year 3'!G9</f>
        <v>0</v>
      </c>
      <c r="J13" s="251">
        <f>'Year 3'!H9</f>
        <v>0</v>
      </c>
      <c r="K13" s="250">
        <f>'Year 4'!G9</f>
        <v>0</v>
      </c>
      <c r="L13" s="251">
        <f>'Year 4'!H9</f>
        <v>0</v>
      </c>
      <c r="M13" s="250">
        <f>'Year 5'!G9</f>
        <v>0</v>
      </c>
      <c r="N13" s="251">
        <f>'Year 5'!H9</f>
        <v>0</v>
      </c>
      <c r="O13" s="250">
        <f t="shared" ref="O13:O17" si="0">SUM(E13:N13)</f>
        <v>0</v>
      </c>
      <c r="P13" s="252">
        <f>E13+G13+I13+K13+M13</f>
        <v>0</v>
      </c>
      <c r="Q13" s="251">
        <f>F13+H13+J13+L13+N13</f>
        <v>0</v>
      </c>
      <c r="R13" s="60"/>
      <c r="U13" s="442" t="str">
        <f>A13</f>
        <v>PI</v>
      </c>
      <c r="V13" s="441">
        <f>'Year 1'!B9</f>
        <v>0</v>
      </c>
      <c r="W13" s="441">
        <f>'Year 2'!B9</f>
        <v>0</v>
      </c>
      <c r="X13" s="441">
        <f>'Year 3'!B9</f>
        <v>0</v>
      </c>
      <c r="Y13" s="441">
        <f>'Year 4'!B9</f>
        <v>0</v>
      </c>
      <c r="Z13" s="441">
        <f>'Year 5'!B9</f>
        <v>0</v>
      </c>
      <c r="AB13" s="442" t="str">
        <f>U13</f>
        <v>PI</v>
      </c>
      <c r="AC13" s="441">
        <f>'Year 1'!C9</f>
        <v>0</v>
      </c>
      <c r="AD13" s="441">
        <f>'Year 2'!C9</f>
        <v>0</v>
      </c>
      <c r="AE13" s="441">
        <f>'Year 3'!C9</f>
        <v>0</v>
      </c>
      <c r="AF13" s="441">
        <f>'Year 4'!C9</f>
        <v>0</v>
      </c>
      <c r="AG13" s="441">
        <f>'Year 5'!C9</f>
        <v>0</v>
      </c>
      <c r="AI13" s="442" t="str">
        <f>AB13</f>
        <v>PI</v>
      </c>
      <c r="AJ13" s="441">
        <f>'Year 1'!D9</f>
        <v>0</v>
      </c>
      <c r="AK13" s="441">
        <f>'Year 2'!D9</f>
        <v>0</v>
      </c>
      <c r="AL13" s="441">
        <f>'Year 3'!D9</f>
        <v>0</v>
      </c>
      <c r="AM13" s="441">
        <f>'Year 4'!D9</f>
        <v>0</v>
      </c>
      <c r="AN13" s="441">
        <f>'Year 5'!D9</f>
        <v>0</v>
      </c>
    </row>
    <row r="14" spans="1:40" ht="24.75" customHeight="1" x14ac:dyDescent="0.3">
      <c r="A14" s="63" t="str">
        <f>'Year 1'!A10</f>
        <v>Co-PI</v>
      </c>
      <c r="B14" s="61" t="str">
        <f t="shared" ref="B14:B17" si="1">V14&amp;", "&amp;W14&amp;", "&amp;X14&amp;", "&amp;Y14&amp;", "&amp;Z14&amp;""</f>
        <v>0, 0, 0, 0, 0</v>
      </c>
      <c r="C14" s="61" t="str">
        <f t="shared" ref="C14:C17" si="2">AC14&amp;", "&amp;AD14&amp;", "&amp;AE14&amp;", "&amp;AF14&amp;", "&amp;AG14&amp;""</f>
        <v>0, 0, 0, 0, 0</v>
      </c>
      <c r="D14" s="184" t="str">
        <f t="shared" ref="D14:D17" si="3">AJ14&amp;", "&amp;AK14&amp;", "&amp;AL14&amp;", "&amp;AM14&amp;", "&amp;AN14&amp;""</f>
        <v>0, 0, 0, 0, 0</v>
      </c>
      <c r="E14" s="185">
        <f>'Year 1'!G10</f>
        <v>0</v>
      </c>
      <c r="F14" s="186">
        <f>'Year 1'!H10</f>
        <v>0</v>
      </c>
      <c r="G14" s="185">
        <f>'Year 2'!G10</f>
        <v>0</v>
      </c>
      <c r="H14" s="186">
        <f>'Year 2'!H10</f>
        <v>0</v>
      </c>
      <c r="I14" s="185">
        <f>'Year 3'!G10</f>
        <v>0</v>
      </c>
      <c r="J14" s="186">
        <f>'Year 3'!H10</f>
        <v>0</v>
      </c>
      <c r="K14" s="185">
        <f>'Year 4'!G10</f>
        <v>0</v>
      </c>
      <c r="L14" s="186">
        <f>'Year 4'!H10</f>
        <v>0</v>
      </c>
      <c r="M14" s="185">
        <f>'Year 5'!G10</f>
        <v>0</v>
      </c>
      <c r="N14" s="186">
        <f>'Year 5'!H10</f>
        <v>0</v>
      </c>
      <c r="O14" s="185">
        <f t="shared" si="0"/>
        <v>0</v>
      </c>
      <c r="P14" s="59">
        <f t="shared" ref="P14:P17" si="4">E14+G14+I14+K14+M14</f>
        <v>0</v>
      </c>
      <c r="Q14" s="186">
        <f t="shared" ref="Q14:Q17" si="5">F14+H14+J14+L14+N14</f>
        <v>0</v>
      </c>
      <c r="R14" s="60"/>
      <c r="U14" s="442" t="str">
        <f t="shared" ref="U14:U17" si="6">A14</f>
        <v>Co-PI</v>
      </c>
      <c r="V14" s="441">
        <f>'Year 1'!B10</f>
        <v>0</v>
      </c>
      <c r="W14" s="441">
        <f>'Year 2'!B10</f>
        <v>0</v>
      </c>
      <c r="X14" s="441">
        <f>'Year 3'!B10</f>
        <v>0</v>
      </c>
      <c r="Y14" s="441">
        <f>'Year 4'!B10</f>
        <v>0</v>
      </c>
      <c r="Z14" s="441">
        <f>'Year 5'!B10</f>
        <v>0</v>
      </c>
      <c r="AB14" s="442" t="str">
        <f t="shared" ref="AB14:AB17" si="7">U14</f>
        <v>Co-PI</v>
      </c>
      <c r="AC14" s="441">
        <f>'Year 1'!C10</f>
        <v>0</v>
      </c>
      <c r="AD14" s="441">
        <f>'Year 2'!C10</f>
        <v>0</v>
      </c>
      <c r="AE14" s="441">
        <f>'Year 3'!C10</f>
        <v>0</v>
      </c>
      <c r="AF14" s="441">
        <f>'Year 4'!C10</f>
        <v>0</v>
      </c>
      <c r="AG14" s="441">
        <f>'Year 5'!C10</f>
        <v>0</v>
      </c>
      <c r="AI14" s="442" t="str">
        <f t="shared" ref="AI14:AI17" si="8">AB14</f>
        <v>Co-PI</v>
      </c>
      <c r="AJ14" s="441">
        <f>'Year 1'!D10</f>
        <v>0</v>
      </c>
      <c r="AK14" s="441">
        <f>'Year 2'!D10</f>
        <v>0</v>
      </c>
      <c r="AL14" s="441">
        <f>'Year 3'!D10</f>
        <v>0</v>
      </c>
      <c r="AM14" s="441">
        <f>'Year 4'!D10</f>
        <v>0</v>
      </c>
      <c r="AN14" s="441">
        <f>'Year 5'!D10</f>
        <v>0</v>
      </c>
    </row>
    <row r="15" spans="1:40" ht="24.75" customHeight="1" x14ac:dyDescent="0.3">
      <c r="A15" s="63" t="str">
        <f>'Year 1'!A11</f>
        <v>Co-PI</v>
      </c>
      <c r="B15" s="61" t="str">
        <f t="shared" si="1"/>
        <v>0, 0, 0, 0, 0</v>
      </c>
      <c r="C15" s="61" t="str">
        <f t="shared" si="2"/>
        <v>0, 0, 0, 0, 0</v>
      </c>
      <c r="D15" s="184" t="str">
        <f t="shared" si="3"/>
        <v>0, 0, 0, 0, 0</v>
      </c>
      <c r="E15" s="185">
        <f>'Year 1'!G11</f>
        <v>0</v>
      </c>
      <c r="F15" s="186">
        <f>'Year 1'!H11</f>
        <v>0</v>
      </c>
      <c r="G15" s="185">
        <f>'Year 2'!G11</f>
        <v>0</v>
      </c>
      <c r="H15" s="186">
        <f>'Year 2'!H11</f>
        <v>0</v>
      </c>
      <c r="I15" s="185">
        <f>'Year 3'!G11</f>
        <v>0</v>
      </c>
      <c r="J15" s="186">
        <f>'Year 3'!H11</f>
        <v>0</v>
      </c>
      <c r="K15" s="185">
        <f>'Year 4'!G11</f>
        <v>0</v>
      </c>
      <c r="L15" s="186">
        <f>'Year 4'!H11</f>
        <v>0</v>
      </c>
      <c r="M15" s="185">
        <f>'Year 5'!G11</f>
        <v>0</v>
      </c>
      <c r="N15" s="186">
        <f>'Year 5'!H11</f>
        <v>0</v>
      </c>
      <c r="O15" s="185">
        <f t="shared" si="0"/>
        <v>0</v>
      </c>
      <c r="P15" s="59">
        <f t="shared" si="4"/>
        <v>0</v>
      </c>
      <c r="Q15" s="186">
        <f t="shared" si="5"/>
        <v>0</v>
      </c>
      <c r="R15" s="60"/>
      <c r="U15" s="442" t="str">
        <f t="shared" si="6"/>
        <v>Co-PI</v>
      </c>
      <c r="V15" s="441">
        <f>'Year 1'!B11</f>
        <v>0</v>
      </c>
      <c r="W15" s="441">
        <f>'Year 2'!B11</f>
        <v>0</v>
      </c>
      <c r="X15" s="441">
        <f>'Year 3'!B11</f>
        <v>0</v>
      </c>
      <c r="Y15" s="441">
        <f>'Year 4'!B11</f>
        <v>0</v>
      </c>
      <c r="Z15" s="441">
        <f>'Year 5'!B11</f>
        <v>0</v>
      </c>
      <c r="AB15" s="442" t="str">
        <f t="shared" si="7"/>
        <v>Co-PI</v>
      </c>
      <c r="AC15" s="441">
        <f>'Year 1'!C11</f>
        <v>0</v>
      </c>
      <c r="AD15" s="441">
        <f>'Year 2'!C11</f>
        <v>0</v>
      </c>
      <c r="AE15" s="441">
        <f>'Year 3'!C11</f>
        <v>0</v>
      </c>
      <c r="AF15" s="441">
        <f>'Year 4'!C11</f>
        <v>0</v>
      </c>
      <c r="AG15" s="441">
        <f>'Year 5'!C11</f>
        <v>0</v>
      </c>
      <c r="AI15" s="442" t="str">
        <f t="shared" si="8"/>
        <v>Co-PI</v>
      </c>
      <c r="AJ15" s="441">
        <f>'Year 1'!D11</f>
        <v>0</v>
      </c>
      <c r="AK15" s="441">
        <f>'Year 2'!D11</f>
        <v>0</v>
      </c>
      <c r="AL15" s="441">
        <f>'Year 3'!D11</f>
        <v>0</v>
      </c>
      <c r="AM15" s="441">
        <f>'Year 4'!D11</f>
        <v>0</v>
      </c>
      <c r="AN15" s="441">
        <f>'Year 5'!D11</f>
        <v>0</v>
      </c>
    </row>
    <row r="16" spans="1:40" ht="24.75" customHeight="1" x14ac:dyDescent="0.3">
      <c r="A16" s="63" t="str">
        <f>'Year 1'!A12</f>
        <v>Co-PI</v>
      </c>
      <c r="B16" s="61" t="str">
        <f t="shared" si="1"/>
        <v>0, 0, 0, 0, 0</v>
      </c>
      <c r="C16" s="61" t="str">
        <f t="shared" si="2"/>
        <v>0, 0, 0, 0, 0</v>
      </c>
      <c r="D16" s="184" t="str">
        <f t="shared" si="3"/>
        <v>0, 0, 0, 0, 0</v>
      </c>
      <c r="E16" s="185">
        <f>'Year 1'!G12</f>
        <v>0</v>
      </c>
      <c r="F16" s="186">
        <f>'Year 1'!H12</f>
        <v>0</v>
      </c>
      <c r="G16" s="185">
        <f>'Year 2'!G12</f>
        <v>0</v>
      </c>
      <c r="H16" s="186">
        <f>'Year 2'!H12</f>
        <v>0</v>
      </c>
      <c r="I16" s="185">
        <f>'Year 3'!G12</f>
        <v>0</v>
      </c>
      <c r="J16" s="186">
        <f>'Year 3'!H12</f>
        <v>0</v>
      </c>
      <c r="K16" s="185">
        <f>'Year 4'!G12</f>
        <v>0</v>
      </c>
      <c r="L16" s="186">
        <f>'Year 4'!H12</f>
        <v>0</v>
      </c>
      <c r="M16" s="185">
        <f>'Year 5'!G12</f>
        <v>0</v>
      </c>
      <c r="N16" s="186">
        <f>'Year 5'!H12</f>
        <v>0</v>
      </c>
      <c r="O16" s="185">
        <f t="shared" si="0"/>
        <v>0</v>
      </c>
      <c r="P16" s="59">
        <f t="shared" si="4"/>
        <v>0</v>
      </c>
      <c r="Q16" s="186">
        <f t="shared" si="5"/>
        <v>0</v>
      </c>
      <c r="R16" s="60"/>
      <c r="U16" s="442" t="str">
        <f t="shared" si="6"/>
        <v>Co-PI</v>
      </c>
      <c r="V16" s="441">
        <f>'Year 1'!B12</f>
        <v>0</v>
      </c>
      <c r="W16" s="441">
        <f>'Year 2'!B12</f>
        <v>0</v>
      </c>
      <c r="X16" s="441">
        <f>'Year 3'!B12</f>
        <v>0</v>
      </c>
      <c r="Y16" s="441">
        <f>'Year 4'!B12</f>
        <v>0</v>
      </c>
      <c r="Z16" s="441">
        <f>'Year 5'!B12</f>
        <v>0</v>
      </c>
      <c r="AB16" s="442" t="str">
        <f t="shared" si="7"/>
        <v>Co-PI</v>
      </c>
      <c r="AC16" s="441">
        <f>'Year 1'!C12</f>
        <v>0</v>
      </c>
      <c r="AD16" s="441">
        <f>'Year 2'!C12</f>
        <v>0</v>
      </c>
      <c r="AE16" s="441">
        <f>'Year 3'!C12</f>
        <v>0</v>
      </c>
      <c r="AF16" s="441">
        <f>'Year 4'!C12</f>
        <v>0</v>
      </c>
      <c r="AG16" s="441">
        <f>'Year 5'!C12</f>
        <v>0</v>
      </c>
      <c r="AI16" s="442" t="str">
        <f t="shared" si="8"/>
        <v>Co-PI</v>
      </c>
      <c r="AJ16" s="441">
        <f>'Year 1'!D12</f>
        <v>0</v>
      </c>
      <c r="AK16" s="441">
        <f>'Year 2'!D12</f>
        <v>0</v>
      </c>
      <c r="AL16" s="441">
        <f>'Year 3'!D12</f>
        <v>0</v>
      </c>
      <c r="AM16" s="441">
        <f>'Year 4'!D12</f>
        <v>0</v>
      </c>
      <c r="AN16" s="441">
        <f>'Year 5'!D12</f>
        <v>0</v>
      </c>
    </row>
    <row r="17" spans="1:40" ht="24.75" customHeight="1" x14ac:dyDescent="0.3">
      <c r="A17" s="63" t="str">
        <f>'Year 1'!A13</f>
        <v>Co-PI</v>
      </c>
      <c r="B17" s="61" t="str">
        <f t="shared" si="1"/>
        <v>0, 0, 0, 0, 0</v>
      </c>
      <c r="C17" s="61" t="str">
        <f t="shared" si="2"/>
        <v>0, 0, 0, 0, 0</v>
      </c>
      <c r="D17" s="184" t="str">
        <f t="shared" si="3"/>
        <v>0, 0, 0, 0, 0</v>
      </c>
      <c r="E17" s="185">
        <f>'Year 1'!G13</f>
        <v>0</v>
      </c>
      <c r="F17" s="186">
        <f>'Year 1'!H13</f>
        <v>0</v>
      </c>
      <c r="G17" s="185">
        <f>'Year 2'!G13</f>
        <v>0</v>
      </c>
      <c r="H17" s="186">
        <f>'Year 2'!H13</f>
        <v>0</v>
      </c>
      <c r="I17" s="185">
        <f>'Year 3'!G13</f>
        <v>0</v>
      </c>
      <c r="J17" s="186">
        <f>'Year 3'!H13</f>
        <v>0</v>
      </c>
      <c r="K17" s="185">
        <f>'Year 4'!G13</f>
        <v>0</v>
      </c>
      <c r="L17" s="186">
        <f>'Year 4'!H13</f>
        <v>0</v>
      </c>
      <c r="M17" s="185">
        <f>'Year 5'!G13</f>
        <v>0</v>
      </c>
      <c r="N17" s="186">
        <f>'Year 5'!H13</f>
        <v>0</v>
      </c>
      <c r="O17" s="185">
        <f t="shared" si="0"/>
        <v>0</v>
      </c>
      <c r="P17" s="59">
        <f t="shared" si="4"/>
        <v>0</v>
      </c>
      <c r="Q17" s="186">
        <f t="shared" si="5"/>
        <v>0</v>
      </c>
      <c r="R17" s="60"/>
      <c r="U17" s="442" t="str">
        <f t="shared" si="6"/>
        <v>Co-PI</v>
      </c>
      <c r="V17" s="441">
        <f>'Year 1'!B13</f>
        <v>0</v>
      </c>
      <c r="W17" s="441">
        <f>'Year 2'!B13</f>
        <v>0</v>
      </c>
      <c r="X17" s="441">
        <f>'Year 3'!B13</f>
        <v>0</v>
      </c>
      <c r="Y17" s="441">
        <f>'Year 4'!B13</f>
        <v>0</v>
      </c>
      <c r="Z17" s="441">
        <f>'Year 5'!B13</f>
        <v>0</v>
      </c>
      <c r="AB17" s="442" t="str">
        <f t="shared" si="7"/>
        <v>Co-PI</v>
      </c>
      <c r="AC17" s="441">
        <f>'Year 1'!C13</f>
        <v>0</v>
      </c>
      <c r="AD17" s="441">
        <f>'Year 2'!C13</f>
        <v>0</v>
      </c>
      <c r="AE17" s="441">
        <f>'Year 3'!C13</f>
        <v>0</v>
      </c>
      <c r="AF17" s="441">
        <f>'Year 4'!C13</f>
        <v>0</v>
      </c>
      <c r="AG17" s="441">
        <f>'Year 5'!C13</f>
        <v>0</v>
      </c>
      <c r="AI17" s="442" t="str">
        <f t="shared" si="8"/>
        <v>Co-PI</v>
      </c>
      <c r="AJ17" s="441">
        <f>'Year 1'!D13</f>
        <v>0</v>
      </c>
      <c r="AK17" s="441">
        <f>'Year 2'!D13</f>
        <v>0</v>
      </c>
      <c r="AL17" s="441">
        <f>'Year 3'!D13</f>
        <v>0</v>
      </c>
      <c r="AM17" s="441">
        <f>'Year 4'!D13</f>
        <v>0</v>
      </c>
      <c r="AN17" s="441">
        <f>'Year 5'!D13</f>
        <v>0</v>
      </c>
    </row>
    <row r="18" spans="1:40" ht="15" customHeight="1" thickBot="1" x14ac:dyDescent="0.35">
      <c r="A18" s="582" t="s">
        <v>8</v>
      </c>
      <c r="B18" s="583"/>
      <c r="C18" s="583"/>
      <c r="D18" s="583"/>
      <c r="E18" s="187">
        <f>'Year 1'!G14</f>
        <v>0</v>
      </c>
      <c r="F18" s="188">
        <f>'Year 1'!H14</f>
        <v>0</v>
      </c>
      <c r="G18" s="187">
        <f>'Year 2'!G14</f>
        <v>0</v>
      </c>
      <c r="H18" s="188">
        <f>'Year 2'!H14</f>
        <v>0</v>
      </c>
      <c r="I18" s="187">
        <f>'Year 3'!G14</f>
        <v>0</v>
      </c>
      <c r="J18" s="188">
        <f>'Year 3'!H14</f>
        <v>0</v>
      </c>
      <c r="K18" s="187">
        <f>'Year 4'!G14</f>
        <v>0</v>
      </c>
      <c r="L18" s="188">
        <f>'Year 4'!H14</f>
        <v>0</v>
      </c>
      <c r="M18" s="187">
        <f>'Year 5'!G14</f>
        <v>0</v>
      </c>
      <c r="N18" s="188">
        <f>'Year 5'!H14</f>
        <v>0</v>
      </c>
      <c r="O18" s="206">
        <f>SUM(O13:O17)</f>
        <v>0</v>
      </c>
      <c r="P18" s="208">
        <f>SUM(P13:P17)</f>
        <v>0</v>
      </c>
      <c r="Q18" s="208">
        <f>SUM(Q13:Q17)</f>
        <v>0</v>
      </c>
    </row>
    <row r="19" spans="1:40" ht="15" customHeight="1" thickBot="1" x14ac:dyDescent="0.35">
      <c r="A19" s="579"/>
      <c r="B19" s="579"/>
      <c r="C19" s="579"/>
      <c r="D19" s="579"/>
      <c r="E19" s="578"/>
      <c r="F19" s="578"/>
      <c r="G19" s="578"/>
      <c r="H19" s="578"/>
      <c r="I19" s="578"/>
      <c r="J19" s="578"/>
      <c r="K19" s="578"/>
      <c r="L19" s="578"/>
      <c r="M19" s="578"/>
      <c r="N19" s="578"/>
      <c r="O19" s="578"/>
      <c r="P19" s="89"/>
      <c r="Q19" s="89"/>
      <c r="U19" s="308" t="s">
        <v>91</v>
      </c>
      <c r="V19" s="441" t="s">
        <v>85</v>
      </c>
      <c r="W19" s="441" t="s">
        <v>86</v>
      </c>
      <c r="X19" s="441" t="s">
        <v>87</v>
      </c>
      <c r="Y19" s="441" t="s">
        <v>88</v>
      </c>
      <c r="Z19" s="443" t="s">
        <v>89</v>
      </c>
    </row>
    <row r="20" spans="1:40" ht="30.9" customHeight="1" thickBot="1" x14ac:dyDescent="0.35">
      <c r="A20" s="304" t="s">
        <v>33</v>
      </c>
      <c r="B20" s="265" t="s">
        <v>92</v>
      </c>
      <c r="C20" s="265" t="s">
        <v>93</v>
      </c>
      <c r="D20" s="266" t="s">
        <v>94</v>
      </c>
      <c r="E20" s="253" t="s">
        <v>136</v>
      </c>
      <c r="F20" s="254" t="s">
        <v>137</v>
      </c>
      <c r="G20" s="253" t="s">
        <v>138</v>
      </c>
      <c r="H20" s="254" t="s">
        <v>139</v>
      </c>
      <c r="I20" s="253" t="s">
        <v>141</v>
      </c>
      <c r="J20" s="254" t="s">
        <v>140</v>
      </c>
      <c r="K20" s="253" t="s">
        <v>142</v>
      </c>
      <c r="L20" s="254" t="s">
        <v>143</v>
      </c>
      <c r="M20" s="253" t="s">
        <v>144</v>
      </c>
      <c r="N20" s="254" t="s">
        <v>145</v>
      </c>
      <c r="O20" s="255" t="s">
        <v>8</v>
      </c>
      <c r="P20" s="256" t="s">
        <v>146</v>
      </c>
      <c r="Q20" s="254" t="s">
        <v>147</v>
      </c>
      <c r="U20" s="308" t="s">
        <v>117</v>
      </c>
      <c r="V20" s="443">
        <f>'Year 1'!B19+'Year 1'!B25+'Year 1'!B31+'Year 1'!B37</f>
        <v>0</v>
      </c>
      <c r="W20" s="443">
        <f>'Year 2'!B19+'Year 2'!B25+'Year 2'!B31+'Year 2'!B37</f>
        <v>0</v>
      </c>
      <c r="X20" s="443">
        <f>'Year 3'!B19+'Year 3'!B25+'Year 3'!B31+'Year 3'!B37</f>
        <v>0</v>
      </c>
      <c r="Y20" s="443">
        <f>'Year 4'!B19+'Year 4'!B25+'Year 4'!B31+'Year 4'!B37</f>
        <v>0</v>
      </c>
      <c r="Z20" s="443">
        <f>'Year 5'!B19+'Year 5'!B25+'Year 5'!B31+'Year 5'!B37</f>
        <v>0</v>
      </c>
    </row>
    <row r="21" spans="1:40" ht="15" customHeight="1" thickBot="1" x14ac:dyDescent="0.35">
      <c r="A21" s="257" t="s">
        <v>8</v>
      </c>
      <c r="B21" s="258" t="str">
        <f>V20&amp;", "&amp;W20&amp;", "&amp;X20&amp;", "&amp;Y20&amp;", "&amp;Z20</f>
        <v>0, 0, 0, 0, 0</v>
      </c>
      <c r="C21" s="258" t="str">
        <f>V21&amp;", "&amp;W21&amp;", "&amp;X21&amp;", "&amp;Y21&amp;", "&amp;Z21</f>
        <v>0, 0, 0, 0, 0</v>
      </c>
      <c r="D21" s="259" t="str">
        <f>V22&amp;", "&amp;W22&amp;", "&amp;X22&amp;", "&amp;Y22&amp;", "&amp;Z22</f>
        <v>0, 0, 0, 0, 0</v>
      </c>
      <c r="E21" s="260">
        <f>'Year 1'!G42</f>
        <v>0</v>
      </c>
      <c r="F21" s="261">
        <f>'Year 1'!H42</f>
        <v>0</v>
      </c>
      <c r="G21" s="260">
        <f>'Year 2'!G42</f>
        <v>0</v>
      </c>
      <c r="H21" s="261">
        <f>'Year 2'!H42</f>
        <v>0</v>
      </c>
      <c r="I21" s="260">
        <f>'Year 3'!G42</f>
        <v>0</v>
      </c>
      <c r="J21" s="261">
        <f>'Year 3'!H42</f>
        <v>0</v>
      </c>
      <c r="K21" s="260">
        <f>'Year 4'!G42</f>
        <v>0</v>
      </c>
      <c r="L21" s="261">
        <f>'Year 4'!H42</f>
        <v>0</v>
      </c>
      <c r="M21" s="260">
        <f>'Year 5'!G42</f>
        <v>0</v>
      </c>
      <c r="N21" s="261">
        <f>'Year 5'!H42</f>
        <v>0</v>
      </c>
      <c r="O21" s="262">
        <f>SUM(E21:N21)</f>
        <v>0</v>
      </c>
      <c r="P21" s="263">
        <f>E21+G21+I21+K21+M21</f>
        <v>0</v>
      </c>
      <c r="Q21" s="264">
        <f>F21+H21+J21+L21+N21</f>
        <v>0</v>
      </c>
      <c r="R21" s="60"/>
      <c r="U21" s="308" t="s">
        <v>119</v>
      </c>
      <c r="V21" s="443">
        <f>'Year 1'!B20+'Year 1'!B26+'Year 1'!B32+'Year 1'!B38</f>
        <v>0</v>
      </c>
      <c r="W21" s="443">
        <f>'Year 2'!B20+'Year 2'!B26+'Year 2'!B32+'Year 2'!B38</f>
        <v>0</v>
      </c>
      <c r="X21" s="443">
        <f>'Year 3'!B20+'Year 3'!B26+'Year 3'!B32+'Year 3'!B38</f>
        <v>0</v>
      </c>
      <c r="Y21" s="443">
        <f>'Year 4'!B20+'Year 4'!B26+'Year 4'!B32+'Year 4'!B38</f>
        <v>0</v>
      </c>
      <c r="Z21" s="443">
        <f>'Year 5'!B20+'Year 5'!B26+'Year 5'!B32+'Year 5'!B38</f>
        <v>0</v>
      </c>
    </row>
    <row r="22" spans="1:40" ht="15" customHeight="1" thickBot="1" x14ac:dyDescent="0.35">
      <c r="A22" s="596"/>
      <c r="B22" s="596"/>
      <c r="C22" s="596"/>
      <c r="D22" s="596"/>
      <c r="E22" s="597"/>
      <c r="F22" s="597"/>
      <c r="G22" s="597"/>
      <c r="H22" s="597"/>
      <c r="I22" s="597"/>
      <c r="J22" s="597"/>
      <c r="K22" s="597"/>
      <c r="L22" s="597"/>
      <c r="M22" s="597"/>
      <c r="N22" s="597"/>
      <c r="O22" s="597"/>
      <c r="P22" s="90"/>
      <c r="Q22" s="90"/>
      <c r="U22" s="308" t="s">
        <v>118</v>
      </c>
      <c r="V22" s="443">
        <f>'Year 1'!B21+'Year 1'!B27+'Year 1'!B33+'Year 1'!B39</f>
        <v>0</v>
      </c>
      <c r="W22" s="443">
        <f>'Year 2'!B21+'Year 2'!B27+'Year 2'!B33+'Year 2'!B39</f>
        <v>0</v>
      </c>
      <c r="X22" s="443">
        <f>'Year 3'!B21+'Year 3'!B27+'Year 3'!B33+'Year 3'!B39</f>
        <v>0</v>
      </c>
      <c r="Y22" s="443">
        <f>'Year 4'!B21+'Year 4'!B27+'Year 4'!B33+'Year 4'!B39</f>
        <v>0</v>
      </c>
      <c r="Z22" s="443">
        <f>'Year 5'!B21+'Year 5'!B27+'Year 5'!B33+'Year 5'!B39</f>
        <v>0</v>
      </c>
    </row>
    <row r="23" spans="1:40" ht="30" customHeight="1" thickBot="1" x14ac:dyDescent="0.35">
      <c r="A23" s="569" t="s">
        <v>9</v>
      </c>
      <c r="B23" s="570"/>
      <c r="C23" s="598" t="s">
        <v>155</v>
      </c>
      <c r="D23" s="598"/>
      <c r="E23" s="269" t="s">
        <v>136</v>
      </c>
      <c r="F23" s="270" t="s">
        <v>137</v>
      </c>
      <c r="G23" s="253" t="s">
        <v>138</v>
      </c>
      <c r="H23" s="254" t="s">
        <v>139</v>
      </c>
      <c r="I23" s="253" t="s">
        <v>141</v>
      </c>
      <c r="J23" s="254" t="s">
        <v>140</v>
      </c>
      <c r="K23" s="253" t="s">
        <v>142</v>
      </c>
      <c r="L23" s="254" t="s">
        <v>143</v>
      </c>
      <c r="M23" s="253" t="s">
        <v>144</v>
      </c>
      <c r="N23" s="254" t="s">
        <v>145</v>
      </c>
      <c r="O23" s="271" t="s">
        <v>8</v>
      </c>
      <c r="P23" s="256" t="s">
        <v>146</v>
      </c>
      <c r="Q23" s="254" t="s">
        <v>147</v>
      </c>
      <c r="V23" s="441"/>
      <c r="W23" s="441"/>
      <c r="X23" s="441"/>
      <c r="Y23" s="441"/>
      <c r="Z23" s="441"/>
    </row>
    <row r="24" spans="1:40" ht="15" customHeight="1" thickBot="1" x14ac:dyDescent="0.35">
      <c r="A24" s="587" t="s">
        <v>8</v>
      </c>
      <c r="B24" s="588"/>
      <c r="C24" s="599" t="str">
        <f>V27&amp;". "&amp;W27&amp;", "&amp;X27&amp;", "&amp;Y27&amp;", "&amp;Z27</f>
        <v>0. 0, 0, 0, 0</v>
      </c>
      <c r="D24" s="599"/>
      <c r="E24" s="267">
        <f>'Year 1'!G51</f>
        <v>0</v>
      </c>
      <c r="F24" s="268">
        <f>'Year 1'!H51</f>
        <v>0</v>
      </c>
      <c r="G24" s="260">
        <f>'Year 2'!G51</f>
        <v>0</v>
      </c>
      <c r="H24" s="261">
        <f>'Year 2'!H51</f>
        <v>0</v>
      </c>
      <c r="I24" s="260">
        <f>'Year 3'!G51</f>
        <v>0</v>
      </c>
      <c r="J24" s="261">
        <f>'Year 3'!H51</f>
        <v>0</v>
      </c>
      <c r="K24" s="260">
        <f>'Year 4'!G51</f>
        <v>0</v>
      </c>
      <c r="L24" s="261">
        <f>'Year 4'!H51</f>
        <v>0</v>
      </c>
      <c r="M24" s="260">
        <f>'Year 5'!G51</f>
        <v>0</v>
      </c>
      <c r="N24" s="261">
        <f>'Year 5'!H51</f>
        <v>0</v>
      </c>
      <c r="O24" s="262">
        <f>SUM(E24:N24)</f>
        <v>0</v>
      </c>
      <c r="P24" s="263">
        <f>E24+G24+I24+K24+M24</f>
        <v>0</v>
      </c>
      <c r="Q24" s="264">
        <f>F24+H24+J24+L24+N24</f>
        <v>0</v>
      </c>
      <c r="R24" s="60"/>
    </row>
    <row r="25" spans="1:40" ht="15" customHeight="1" thickBot="1" x14ac:dyDescent="0.35">
      <c r="A25" s="600"/>
      <c r="B25" s="600"/>
      <c r="C25" s="600"/>
      <c r="D25" s="600"/>
      <c r="E25" s="601"/>
      <c r="F25" s="601"/>
      <c r="G25" s="601"/>
      <c r="H25" s="601"/>
      <c r="I25" s="601"/>
      <c r="J25" s="601"/>
      <c r="K25" s="601"/>
      <c r="L25" s="601"/>
      <c r="M25" s="601"/>
      <c r="N25" s="601"/>
      <c r="O25" s="601"/>
      <c r="P25" s="91"/>
      <c r="Q25" s="91"/>
    </row>
    <row r="26" spans="1:40" ht="30" customHeight="1" thickBot="1" x14ac:dyDescent="0.35">
      <c r="A26" s="602" t="s">
        <v>10</v>
      </c>
      <c r="B26" s="603"/>
      <c r="C26" s="603"/>
      <c r="D26" s="603"/>
      <c r="E26" s="253" t="s">
        <v>136</v>
      </c>
      <c r="F26" s="270" t="s">
        <v>137</v>
      </c>
      <c r="G26" s="253" t="s">
        <v>138</v>
      </c>
      <c r="H26" s="270" t="s">
        <v>139</v>
      </c>
      <c r="I26" s="253" t="s">
        <v>141</v>
      </c>
      <c r="J26" s="254" t="s">
        <v>140</v>
      </c>
      <c r="K26" s="253" t="s">
        <v>142</v>
      </c>
      <c r="L26" s="254" t="s">
        <v>143</v>
      </c>
      <c r="M26" s="253" t="s">
        <v>144</v>
      </c>
      <c r="N26" s="254" t="s">
        <v>145</v>
      </c>
      <c r="O26" s="278" t="s">
        <v>8</v>
      </c>
      <c r="P26" s="256" t="s">
        <v>146</v>
      </c>
      <c r="Q26" s="254" t="s">
        <v>147</v>
      </c>
      <c r="U26" s="444" t="s">
        <v>9</v>
      </c>
      <c r="V26" s="441" t="s">
        <v>85</v>
      </c>
      <c r="W26" s="441" t="s">
        <v>86</v>
      </c>
      <c r="X26" s="441" t="s">
        <v>87</v>
      </c>
      <c r="Y26" s="441" t="s">
        <v>88</v>
      </c>
      <c r="Z26" s="443" t="s">
        <v>89</v>
      </c>
    </row>
    <row r="27" spans="1:40" ht="15" customHeight="1" x14ac:dyDescent="0.3">
      <c r="A27" s="607" t="s">
        <v>11</v>
      </c>
      <c r="B27" s="607"/>
      <c r="C27" s="607"/>
      <c r="D27" s="587"/>
      <c r="E27" s="272">
        <f>'Year 1'!G65</f>
        <v>0</v>
      </c>
      <c r="F27" s="273">
        <f>'Year 1'!H65</f>
        <v>0</v>
      </c>
      <c r="G27" s="272">
        <f>'Year 2'!G65</f>
        <v>0</v>
      </c>
      <c r="H27" s="273">
        <f>'Year 2'!H65</f>
        <v>0</v>
      </c>
      <c r="I27" s="272">
        <f>'Year 3'!G65</f>
        <v>0</v>
      </c>
      <c r="J27" s="274">
        <f>'Year 3'!H65</f>
        <v>0</v>
      </c>
      <c r="K27" s="272">
        <f>'Year 4'!G65</f>
        <v>0</v>
      </c>
      <c r="L27" s="274">
        <f>'Year 4'!H65</f>
        <v>0</v>
      </c>
      <c r="M27" s="272">
        <f>'Year 5'!G65</f>
        <v>0</v>
      </c>
      <c r="N27" s="274">
        <f>'Year 5'!H65</f>
        <v>0</v>
      </c>
      <c r="O27" s="275">
        <f>SUM(E27:N27)</f>
        <v>0</v>
      </c>
      <c r="P27" s="276">
        <f>E27+G27+I27+K27+M27</f>
        <v>0</v>
      </c>
      <c r="Q27" s="277">
        <f>F27+H27+J27+L27+N27</f>
        <v>0</v>
      </c>
      <c r="U27" s="308" t="s">
        <v>34</v>
      </c>
      <c r="V27" s="445">
        <f>'Year 1'!B46+'Year 1'!B47+'Year 1'!B48+'Year 1'!B49+'Year 1'!B50</f>
        <v>0</v>
      </c>
      <c r="W27" s="445">
        <f>'Year 2'!B46+'Year 2'!B47+'Year 2'!B48+'Year 2'!B49+'Year 2'!B50</f>
        <v>0</v>
      </c>
      <c r="X27" s="445">
        <f>'Year 3'!B46+'Year 3'!B47+'Year 3'!B48+'Year 3'!B49+'Year 3'!B50</f>
        <v>0</v>
      </c>
      <c r="Y27" s="445">
        <f>'Year 4'!B46+'Year 4'!B47+'Year 4'!B48+'Year 4'!B49+'Year 4'!B50</f>
        <v>0</v>
      </c>
      <c r="Z27" s="445">
        <f>'Year 5'!B46+'Year 5'!B47+'Year 5'!B48+'Year 5'!B49+'Year 5'!B50</f>
        <v>0</v>
      </c>
    </row>
    <row r="28" spans="1:40" ht="15" customHeight="1" thickBot="1" x14ac:dyDescent="0.35">
      <c r="A28" s="608" t="s">
        <v>12</v>
      </c>
      <c r="B28" s="608"/>
      <c r="C28" s="608"/>
      <c r="D28" s="609"/>
      <c r="E28" s="192">
        <f>E18+E21+E24+E27</f>
        <v>0</v>
      </c>
      <c r="F28" s="214">
        <f>F18+F21+F24+F27</f>
        <v>0</v>
      </c>
      <c r="G28" s="192">
        <f t="shared" ref="G28:M28" si="9">G18+G21+G24+G27</f>
        <v>0</v>
      </c>
      <c r="H28" s="214">
        <f t="shared" ref="H28" si="10">H18+H21+H24+H27</f>
        <v>0</v>
      </c>
      <c r="I28" s="192">
        <f t="shared" si="9"/>
        <v>0</v>
      </c>
      <c r="J28" s="193">
        <f t="shared" ref="J28" si="11">J18+J21+J24+J27</f>
        <v>0</v>
      </c>
      <c r="K28" s="192">
        <f t="shared" si="9"/>
        <v>0</v>
      </c>
      <c r="L28" s="193">
        <f t="shared" ref="L28" si="12">L18+L21+L24+L27</f>
        <v>0</v>
      </c>
      <c r="M28" s="192">
        <f t="shared" si="9"/>
        <v>0</v>
      </c>
      <c r="N28" s="193">
        <f t="shared" ref="N28" si="13">N18+N21+N24+N27</f>
        <v>0</v>
      </c>
      <c r="O28" s="215">
        <f>SUM(E28:N28)</f>
        <v>0</v>
      </c>
      <c r="P28" s="212">
        <f>E28+G28+I28+K28+M28</f>
        <v>0</v>
      </c>
      <c r="Q28" s="193">
        <f>F28+H28+J28+L28+N28</f>
        <v>0</v>
      </c>
      <c r="R28" s="60"/>
    </row>
    <row r="29" spans="1:40" ht="30" customHeight="1" thickBot="1" x14ac:dyDescent="0.35">
      <c r="A29" s="610"/>
      <c r="B29" s="610"/>
      <c r="C29" s="610"/>
      <c r="D29" s="610"/>
      <c r="E29" s="611"/>
      <c r="F29" s="611"/>
      <c r="G29" s="611"/>
      <c r="H29" s="611"/>
      <c r="I29" s="611"/>
      <c r="J29" s="611"/>
      <c r="K29" s="611"/>
      <c r="L29" s="611"/>
      <c r="M29" s="611"/>
      <c r="N29" s="611"/>
      <c r="O29" s="611"/>
      <c r="P29" s="92"/>
      <c r="Q29" s="92"/>
    </row>
    <row r="30" spans="1:40" ht="30" customHeight="1" thickBot="1" x14ac:dyDescent="0.35">
      <c r="A30" s="569" t="s">
        <v>116</v>
      </c>
      <c r="B30" s="570"/>
      <c r="C30" s="570"/>
      <c r="D30" s="570"/>
      <c r="E30" s="253" t="s">
        <v>136</v>
      </c>
      <c r="F30" s="270" t="s">
        <v>137</v>
      </c>
      <c r="G30" s="253" t="s">
        <v>138</v>
      </c>
      <c r="H30" s="254" t="s">
        <v>139</v>
      </c>
      <c r="I30" s="253" t="s">
        <v>141</v>
      </c>
      <c r="J30" s="254" t="s">
        <v>140</v>
      </c>
      <c r="K30" s="253" t="s">
        <v>142</v>
      </c>
      <c r="L30" s="254" t="s">
        <v>143</v>
      </c>
      <c r="M30" s="253" t="s">
        <v>144</v>
      </c>
      <c r="N30" s="254" t="s">
        <v>145</v>
      </c>
      <c r="O30" s="278" t="s">
        <v>8</v>
      </c>
      <c r="P30" s="256" t="s">
        <v>146</v>
      </c>
      <c r="Q30" s="254" t="s">
        <v>147</v>
      </c>
    </row>
    <row r="31" spans="1:40" ht="15" customHeight="1" thickBot="1" x14ac:dyDescent="0.35">
      <c r="A31" s="587" t="s">
        <v>8</v>
      </c>
      <c r="B31" s="588"/>
      <c r="C31" s="588"/>
      <c r="D31" s="588"/>
      <c r="E31" s="260">
        <f>'Year 1'!G74</f>
        <v>0</v>
      </c>
      <c r="F31" s="268">
        <f>'Year 1'!H74</f>
        <v>0</v>
      </c>
      <c r="G31" s="260">
        <f>'Year 2'!G74</f>
        <v>0</v>
      </c>
      <c r="H31" s="261">
        <f>'Year 2'!H74</f>
        <v>0</v>
      </c>
      <c r="I31" s="260">
        <f>'Year 3'!G74</f>
        <v>0</v>
      </c>
      <c r="J31" s="261">
        <f>'Year 3'!H74</f>
        <v>0</v>
      </c>
      <c r="K31" s="260">
        <f>'Year 4'!G74</f>
        <v>0</v>
      </c>
      <c r="L31" s="261">
        <f>'Year 4'!H74</f>
        <v>0</v>
      </c>
      <c r="M31" s="260">
        <f>'Year 5'!G74</f>
        <v>0</v>
      </c>
      <c r="N31" s="261">
        <f>'Year 5'!H74</f>
        <v>0</v>
      </c>
      <c r="O31" s="279">
        <f>SUM(E31:N31)</f>
        <v>0</v>
      </c>
      <c r="P31" s="263">
        <f>E31+G31+I31+K31+M31</f>
        <v>0</v>
      </c>
      <c r="Q31" s="264">
        <f>F31+H31+J31+L31+N31</f>
        <v>0</v>
      </c>
      <c r="R31" s="60"/>
    </row>
    <row r="32" spans="1:40" ht="15" customHeight="1" thickBot="1" x14ac:dyDescent="0.35">
      <c r="A32" s="600"/>
      <c r="B32" s="600"/>
      <c r="C32" s="600"/>
      <c r="D32" s="600"/>
      <c r="E32" s="601"/>
      <c r="F32" s="601"/>
      <c r="G32" s="601"/>
      <c r="H32" s="601"/>
      <c r="I32" s="601"/>
      <c r="J32" s="601"/>
      <c r="K32" s="601"/>
      <c r="L32" s="601"/>
      <c r="M32" s="601"/>
      <c r="N32" s="601"/>
      <c r="O32" s="601"/>
      <c r="P32" s="91"/>
      <c r="Q32" s="91"/>
    </row>
    <row r="33" spans="1:27" ht="30" customHeight="1" thickBot="1" x14ac:dyDescent="0.35">
      <c r="A33" s="569" t="s">
        <v>13</v>
      </c>
      <c r="B33" s="570"/>
      <c r="C33" s="570"/>
      <c r="D33" s="570"/>
      <c r="E33" s="253" t="s">
        <v>136</v>
      </c>
      <c r="F33" s="270" t="s">
        <v>137</v>
      </c>
      <c r="G33" s="253" t="s">
        <v>138</v>
      </c>
      <c r="H33" s="254" t="s">
        <v>139</v>
      </c>
      <c r="I33" s="253" t="s">
        <v>141</v>
      </c>
      <c r="J33" s="254" t="s">
        <v>140</v>
      </c>
      <c r="K33" s="253" t="s">
        <v>142</v>
      </c>
      <c r="L33" s="254" t="s">
        <v>143</v>
      </c>
      <c r="M33" s="253" t="s">
        <v>144</v>
      </c>
      <c r="N33" s="254" t="s">
        <v>145</v>
      </c>
      <c r="O33" s="278" t="s">
        <v>8</v>
      </c>
      <c r="P33" s="256" t="s">
        <v>146</v>
      </c>
      <c r="Q33" s="254" t="s">
        <v>147</v>
      </c>
    </row>
    <row r="34" spans="1:27" ht="15" customHeight="1" x14ac:dyDescent="0.3">
      <c r="A34" s="605" t="s">
        <v>14</v>
      </c>
      <c r="B34" s="605"/>
      <c r="C34" s="605"/>
      <c r="D34" s="606"/>
      <c r="E34" s="280">
        <f>'Year 1'!G77</f>
        <v>0</v>
      </c>
      <c r="F34" s="281">
        <f>'Year 1'!H77</f>
        <v>0</v>
      </c>
      <c r="G34" s="280">
        <f>'Year 2'!G77</f>
        <v>0</v>
      </c>
      <c r="H34" s="282">
        <f>'Year 2'!H77</f>
        <v>0</v>
      </c>
      <c r="I34" s="280">
        <f>'Year 3'!G77</f>
        <v>0</v>
      </c>
      <c r="J34" s="282">
        <f>'Year 3'!H77</f>
        <v>0</v>
      </c>
      <c r="K34" s="280">
        <f>'Year 4'!G77</f>
        <v>0</v>
      </c>
      <c r="L34" s="282">
        <f>'Year 4'!H77</f>
        <v>0</v>
      </c>
      <c r="M34" s="280">
        <f>'Year 5'!G77</f>
        <v>0</v>
      </c>
      <c r="N34" s="282">
        <f>'Year 5'!H77</f>
        <v>0</v>
      </c>
      <c r="O34" s="275">
        <f>SUM(E34:N34)</f>
        <v>0</v>
      </c>
      <c r="P34" s="276">
        <f>E34+G34+I34+K34+M34</f>
        <v>0</v>
      </c>
      <c r="Q34" s="277">
        <f>F34+H34+J34+L34+N34</f>
        <v>0</v>
      </c>
      <c r="R34" s="60"/>
    </row>
    <row r="35" spans="1:27" ht="15" customHeight="1" x14ac:dyDescent="0.3">
      <c r="A35" s="604" t="s">
        <v>15</v>
      </c>
      <c r="B35" s="604"/>
      <c r="C35" s="604"/>
      <c r="D35" s="580"/>
      <c r="E35" s="194">
        <f>'Year 1'!G78</f>
        <v>0</v>
      </c>
      <c r="F35" s="216">
        <f>'Year 1'!H78</f>
        <v>0</v>
      </c>
      <c r="G35" s="194">
        <f>'Year 2'!G78</f>
        <v>0</v>
      </c>
      <c r="H35" s="195">
        <f>'Year 2'!H78</f>
        <v>0</v>
      </c>
      <c r="I35" s="194">
        <f>'Year 3'!G78</f>
        <v>0</v>
      </c>
      <c r="J35" s="195">
        <f>'Year 3'!H78</f>
        <v>0</v>
      </c>
      <c r="K35" s="194">
        <f>'Year 4'!G78</f>
        <v>0</v>
      </c>
      <c r="L35" s="195">
        <f>'Year 4'!H78</f>
        <v>0</v>
      </c>
      <c r="M35" s="194">
        <f>'Year 5'!G78</f>
        <v>0</v>
      </c>
      <c r="N35" s="195">
        <f>'Year 5'!H78</f>
        <v>0</v>
      </c>
      <c r="O35" s="205">
        <f>SUM(E35:N35)</f>
        <v>0</v>
      </c>
      <c r="P35" s="76">
        <f t="shared" ref="P35:P36" si="14">E35+G35+I35+K35+M35</f>
        <v>0</v>
      </c>
      <c r="Q35" s="211">
        <f t="shared" ref="Q35:Q36" si="15">F35+H35+J35+L35+N35</f>
        <v>0</v>
      </c>
      <c r="R35" s="60"/>
    </row>
    <row r="36" spans="1:27" ht="15" customHeight="1" thickBot="1" x14ac:dyDescent="0.35">
      <c r="A36" s="587" t="s">
        <v>8</v>
      </c>
      <c r="B36" s="588"/>
      <c r="C36" s="588"/>
      <c r="D36" s="588"/>
      <c r="E36" s="189">
        <f>SUM(E34:E35)</f>
        <v>0</v>
      </c>
      <c r="F36" s="213">
        <f>SUM(F34:F35)</f>
        <v>0</v>
      </c>
      <c r="G36" s="189">
        <f t="shared" ref="G36:M36" si="16">SUM(G34:G35)</f>
        <v>0</v>
      </c>
      <c r="H36" s="190">
        <f t="shared" ref="H36" si="17">SUM(H34:H35)</f>
        <v>0</v>
      </c>
      <c r="I36" s="189">
        <f t="shared" si="16"/>
        <v>0</v>
      </c>
      <c r="J36" s="190">
        <f t="shared" ref="J36" si="18">SUM(J34:J35)</f>
        <v>0</v>
      </c>
      <c r="K36" s="189">
        <f t="shared" si="16"/>
        <v>0</v>
      </c>
      <c r="L36" s="190">
        <f t="shared" ref="L36" si="19">SUM(L34:L35)</f>
        <v>0</v>
      </c>
      <c r="M36" s="189">
        <f t="shared" si="16"/>
        <v>0</v>
      </c>
      <c r="N36" s="190">
        <f t="shared" ref="N36" si="20">SUM(N34:N35)</f>
        <v>0</v>
      </c>
      <c r="O36" s="217">
        <f>SUM(E36:N36)</f>
        <v>0</v>
      </c>
      <c r="P36" s="207">
        <f t="shared" si="14"/>
        <v>0</v>
      </c>
      <c r="Q36" s="208">
        <f t="shared" si="15"/>
        <v>0</v>
      </c>
      <c r="R36" s="60"/>
    </row>
    <row r="37" spans="1:27" ht="15" customHeight="1" thickBot="1" x14ac:dyDescent="0.35">
      <c r="A37" s="596"/>
      <c r="B37" s="596"/>
      <c r="C37" s="596"/>
      <c r="D37" s="596"/>
      <c r="E37" s="597"/>
      <c r="F37" s="597"/>
      <c r="G37" s="597"/>
      <c r="H37" s="597"/>
      <c r="I37" s="597"/>
      <c r="J37" s="597"/>
      <c r="K37" s="597"/>
      <c r="L37" s="597"/>
      <c r="M37" s="597"/>
      <c r="N37" s="597"/>
      <c r="O37" s="597"/>
      <c r="P37" s="90"/>
      <c r="Q37" s="90"/>
    </row>
    <row r="38" spans="1:27" ht="30" customHeight="1" thickBot="1" x14ac:dyDescent="0.35">
      <c r="A38" s="569" t="s">
        <v>163</v>
      </c>
      <c r="B38" s="570"/>
      <c r="C38" s="570"/>
      <c r="D38" s="570"/>
      <c r="E38" s="253" t="s">
        <v>136</v>
      </c>
      <c r="F38" s="270" t="s">
        <v>137</v>
      </c>
      <c r="G38" s="253" t="s">
        <v>138</v>
      </c>
      <c r="H38" s="254" t="s">
        <v>139</v>
      </c>
      <c r="I38" s="253" t="s">
        <v>141</v>
      </c>
      <c r="J38" s="254" t="s">
        <v>140</v>
      </c>
      <c r="K38" s="253" t="s">
        <v>142</v>
      </c>
      <c r="L38" s="254" t="s">
        <v>143</v>
      </c>
      <c r="M38" s="253" t="s">
        <v>144</v>
      </c>
      <c r="N38" s="254" t="s">
        <v>145</v>
      </c>
      <c r="O38" s="255" t="s">
        <v>8</v>
      </c>
      <c r="P38" s="256" t="s">
        <v>146</v>
      </c>
      <c r="Q38" s="254" t="s">
        <v>147</v>
      </c>
    </row>
    <row r="39" spans="1:27" ht="15" customHeight="1" x14ac:dyDescent="0.3">
      <c r="A39" s="606" t="s">
        <v>16</v>
      </c>
      <c r="B39" s="619"/>
      <c r="C39" s="619"/>
      <c r="D39" s="619"/>
      <c r="E39" s="283">
        <f>'Year 1'!G82</f>
        <v>0</v>
      </c>
      <c r="F39" s="284">
        <f>'Year 1'!H82</f>
        <v>0</v>
      </c>
      <c r="G39" s="283">
        <f>'Year 2'!G82</f>
        <v>0</v>
      </c>
      <c r="H39" s="285">
        <f>'Year 2'!H82</f>
        <v>0</v>
      </c>
      <c r="I39" s="283">
        <f>'Year 3'!G82</f>
        <v>0</v>
      </c>
      <c r="J39" s="285">
        <f>'Year 3'!H82</f>
        <v>0</v>
      </c>
      <c r="K39" s="283">
        <f>'Year 4'!G82</f>
        <v>0</v>
      </c>
      <c r="L39" s="285">
        <f>'Year 4'!H82</f>
        <v>0</v>
      </c>
      <c r="M39" s="283">
        <f>'Year 5'!G82</f>
        <v>0</v>
      </c>
      <c r="N39" s="285">
        <f>'Year 5'!H82</f>
        <v>0</v>
      </c>
      <c r="O39" s="286">
        <f>SUM(E39:N39)</f>
        <v>0</v>
      </c>
      <c r="P39" s="276">
        <f>E39+G39+I39+K39+M39</f>
        <v>0</v>
      </c>
      <c r="Q39" s="277">
        <f>F39+H39+J39+L39+N39</f>
        <v>0</v>
      </c>
    </row>
    <row r="40" spans="1:27" ht="15" customHeight="1" x14ac:dyDescent="0.3">
      <c r="A40" s="580" t="s">
        <v>17</v>
      </c>
      <c r="B40" s="581"/>
      <c r="C40" s="581"/>
      <c r="D40" s="581"/>
      <c r="E40" s="196">
        <f>'Year 1'!G83</f>
        <v>0</v>
      </c>
      <c r="F40" s="218">
        <f>'Year 1'!H83</f>
        <v>0</v>
      </c>
      <c r="G40" s="196">
        <f>'Year 2'!G83</f>
        <v>0</v>
      </c>
      <c r="H40" s="197">
        <f>'Year 2'!H83</f>
        <v>0</v>
      </c>
      <c r="I40" s="196">
        <f>'Year 3'!G83</f>
        <v>0</v>
      </c>
      <c r="J40" s="197">
        <f>'Year 3'!H83</f>
        <v>0</v>
      </c>
      <c r="K40" s="196">
        <f>'Year 4'!G83</f>
        <v>0</v>
      </c>
      <c r="L40" s="197">
        <f>'Year 4'!H83</f>
        <v>0</v>
      </c>
      <c r="M40" s="196">
        <f>'Year 5'!G83</f>
        <v>0</v>
      </c>
      <c r="N40" s="197">
        <f>'Year 5'!H83</f>
        <v>0</v>
      </c>
      <c r="O40" s="210">
        <f t="shared" ref="O40:O44" si="21">SUM(E40:N40)</f>
        <v>0</v>
      </c>
      <c r="P40" s="76">
        <f t="shared" ref="P40:P44" si="22">E40+G40+I40+K40+M40</f>
        <v>0</v>
      </c>
      <c r="Q40" s="211">
        <f t="shared" ref="Q40:Q44" si="23">F40+H40+J40+L40+N40</f>
        <v>0</v>
      </c>
    </row>
    <row r="41" spans="1:27" ht="15" customHeight="1" x14ac:dyDescent="0.3">
      <c r="A41" s="580" t="s">
        <v>13</v>
      </c>
      <c r="B41" s="581"/>
      <c r="C41" s="581"/>
      <c r="D41" s="581"/>
      <c r="E41" s="196">
        <f>'Year 1'!G84</f>
        <v>0</v>
      </c>
      <c r="F41" s="218">
        <f>'Year 1'!H84</f>
        <v>0</v>
      </c>
      <c r="G41" s="196">
        <f>'Year 2'!G84</f>
        <v>0</v>
      </c>
      <c r="H41" s="197">
        <f>'Year 2'!H84</f>
        <v>0</v>
      </c>
      <c r="I41" s="196">
        <f>'Year 3'!G84</f>
        <v>0</v>
      </c>
      <c r="J41" s="197">
        <f>'Year 3'!H84</f>
        <v>0</v>
      </c>
      <c r="K41" s="196">
        <f>'Year 4'!G84</f>
        <v>0</v>
      </c>
      <c r="L41" s="197">
        <f>'Year 4'!H84</f>
        <v>0</v>
      </c>
      <c r="M41" s="196">
        <f>'Year 5'!G84</f>
        <v>0</v>
      </c>
      <c r="N41" s="197">
        <f>'Year 5'!H84</f>
        <v>0</v>
      </c>
      <c r="O41" s="210">
        <f t="shared" si="21"/>
        <v>0</v>
      </c>
      <c r="P41" s="76">
        <f t="shared" si="22"/>
        <v>0</v>
      </c>
      <c r="Q41" s="211">
        <f t="shared" si="23"/>
        <v>0</v>
      </c>
    </row>
    <row r="42" spans="1:27" ht="15" customHeight="1" x14ac:dyDescent="0.3">
      <c r="A42" s="580" t="s">
        <v>18</v>
      </c>
      <c r="B42" s="581"/>
      <c r="C42" s="581"/>
      <c r="D42" s="581"/>
      <c r="E42" s="196">
        <f>'Year 1'!G85</f>
        <v>0</v>
      </c>
      <c r="F42" s="218">
        <f>'Year 1'!H85</f>
        <v>0</v>
      </c>
      <c r="G42" s="196">
        <f>'Year 2'!G85</f>
        <v>0</v>
      </c>
      <c r="H42" s="197">
        <f>'Year 2'!H85</f>
        <v>0</v>
      </c>
      <c r="I42" s="196">
        <f>'Year 3'!G85</f>
        <v>0</v>
      </c>
      <c r="J42" s="197">
        <f>'Year 3'!H85</f>
        <v>0</v>
      </c>
      <c r="K42" s="196">
        <f>'Year 4'!G85</f>
        <v>0</v>
      </c>
      <c r="L42" s="197">
        <f>'Year 4'!H85</f>
        <v>0</v>
      </c>
      <c r="M42" s="196">
        <f>'Year 5'!G85</f>
        <v>0</v>
      </c>
      <c r="N42" s="197">
        <f>'Year 5'!H85</f>
        <v>0</v>
      </c>
      <c r="O42" s="210">
        <f t="shared" si="21"/>
        <v>0</v>
      </c>
      <c r="P42" s="76">
        <f t="shared" si="22"/>
        <v>0</v>
      </c>
      <c r="Q42" s="211">
        <f t="shared" si="23"/>
        <v>0</v>
      </c>
    </row>
    <row r="43" spans="1:27" ht="15" customHeight="1" x14ac:dyDescent="0.3">
      <c r="A43" s="580" t="s">
        <v>19</v>
      </c>
      <c r="B43" s="581"/>
      <c r="C43" s="581"/>
      <c r="D43" s="581"/>
      <c r="E43" s="196">
        <f>'Year 1'!G86</f>
        <v>0</v>
      </c>
      <c r="F43" s="218">
        <f>'Year 1'!H86</f>
        <v>0</v>
      </c>
      <c r="G43" s="196">
        <f>'Year 2'!G86</f>
        <v>0</v>
      </c>
      <c r="H43" s="197">
        <f>'Year 2'!H86</f>
        <v>0</v>
      </c>
      <c r="I43" s="196">
        <f>'Year 3'!G86</f>
        <v>0</v>
      </c>
      <c r="J43" s="197">
        <f>'Year 3'!H86</f>
        <v>0</v>
      </c>
      <c r="K43" s="196">
        <f>'Year 4'!G86</f>
        <v>0</v>
      </c>
      <c r="L43" s="197">
        <f>'Year 4'!H86</f>
        <v>0</v>
      </c>
      <c r="M43" s="196">
        <f>'Year 5'!G86</f>
        <v>0</v>
      </c>
      <c r="N43" s="197">
        <f>'Year 5'!H86</f>
        <v>0</v>
      </c>
      <c r="O43" s="210">
        <f t="shared" si="21"/>
        <v>0</v>
      </c>
      <c r="P43" s="76">
        <f t="shared" si="22"/>
        <v>0</v>
      </c>
      <c r="Q43" s="211">
        <f t="shared" si="23"/>
        <v>0</v>
      </c>
    </row>
    <row r="44" spans="1:27" ht="15" customHeight="1" thickBot="1" x14ac:dyDescent="0.35">
      <c r="A44" s="582" t="s">
        <v>8</v>
      </c>
      <c r="B44" s="583"/>
      <c r="C44" s="583"/>
      <c r="D44" s="583"/>
      <c r="E44" s="189">
        <f>SUM(E39:E43)</f>
        <v>0</v>
      </c>
      <c r="F44" s="213">
        <f>SUM(F39:F43)</f>
        <v>0</v>
      </c>
      <c r="G44" s="189">
        <f t="shared" ref="G44:M44" si="24">SUM(G39:G43)</f>
        <v>0</v>
      </c>
      <c r="H44" s="190">
        <f t="shared" ref="H44" si="25">SUM(H39:H43)</f>
        <v>0</v>
      </c>
      <c r="I44" s="189">
        <f t="shared" si="24"/>
        <v>0</v>
      </c>
      <c r="J44" s="190">
        <f t="shared" ref="J44" si="26">SUM(J39:J43)</f>
        <v>0</v>
      </c>
      <c r="K44" s="189">
        <f t="shared" si="24"/>
        <v>0</v>
      </c>
      <c r="L44" s="190">
        <f t="shared" ref="L44" si="27">SUM(L39:L43)</f>
        <v>0</v>
      </c>
      <c r="M44" s="189">
        <f t="shared" si="24"/>
        <v>0</v>
      </c>
      <c r="N44" s="190">
        <f t="shared" ref="N44" si="28">SUM(N39:N43)</f>
        <v>0</v>
      </c>
      <c r="O44" s="206">
        <f t="shared" si="21"/>
        <v>0</v>
      </c>
      <c r="P44" s="207">
        <f t="shared" si="22"/>
        <v>0</v>
      </c>
      <c r="Q44" s="208">
        <f t="shared" si="23"/>
        <v>0</v>
      </c>
      <c r="R44" s="60"/>
    </row>
    <row r="45" spans="1:27" ht="15" customHeight="1" thickBot="1" x14ac:dyDescent="0.35">
      <c r="A45" s="576"/>
      <c r="B45" s="576"/>
      <c r="C45" s="576"/>
      <c r="D45" s="576"/>
      <c r="E45" s="577"/>
      <c r="F45" s="577"/>
      <c r="G45" s="577"/>
      <c r="H45" s="577"/>
      <c r="I45" s="577"/>
      <c r="J45" s="577"/>
      <c r="K45" s="577"/>
      <c r="L45" s="577"/>
      <c r="M45" s="577"/>
      <c r="N45" s="577"/>
      <c r="O45" s="577"/>
      <c r="P45" s="93"/>
      <c r="Q45" s="93"/>
      <c r="Y45" s="565"/>
      <c r="Z45" s="565"/>
      <c r="AA45" s="565"/>
    </row>
    <row r="46" spans="1:27" ht="30" customHeight="1" thickBot="1" x14ac:dyDescent="0.35">
      <c r="A46" s="569" t="s">
        <v>20</v>
      </c>
      <c r="B46" s="570"/>
      <c r="C46" s="570"/>
      <c r="D46" s="570"/>
      <c r="E46" s="253" t="s">
        <v>136</v>
      </c>
      <c r="F46" s="254" t="s">
        <v>137</v>
      </c>
      <c r="G46" s="253" t="s">
        <v>138</v>
      </c>
      <c r="H46" s="254" t="s">
        <v>139</v>
      </c>
      <c r="I46" s="253" t="s">
        <v>141</v>
      </c>
      <c r="J46" s="254" t="s">
        <v>140</v>
      </c>
      <c r="K46" s="253" t="s">
        <v>142</v>
      </c>
      <c r="L46" s="254" t="s">
        <v>143</v>
      </c>
      <c r="M46" s="269" t="s">
        <v>144</v>
      </c>
      <c r="N46" s="270" t="s">
        <v>145</v>
      </c>
      <c r="O46" s="255" t="s">
        <v>8</v>
      </c>
      <c r="P46" s="256" t="s">
        <v>146</v>
      </c>
      <c r="Q46" s="254" t="s">
        <v>147</v>
      </c>
    </row>
    <row r="47" spans="1:27" ht="15" customHeight="1" x14ac:dyDescent="0.3">
      <c r="A47" s="571" t="s">
        <v>21</v>
      </c>
      <c r="B47" s="572"/>
      <c r="C47" s="572"/>
      <c r="D47" s="572"/>
      <c r="E47" s="287">
        <f>'Year 1'!G95</f>
        <v>0</v>
      </c>
      <c r="F47" s="288">
        <f>'Year 1'!H95</f>
        <v>0</v>
      </c>
      <c r="G47" s="289">
        <f>'Year 2'!G95</f>
        <v>0</v>
      </c>
      <c r="H47" s="290">
        <f>'Year 2'!H95</f>
        <v>0</v>
      </c>
      <c r="I47" s="289">
        <f>'Year 3'!G95</f>
        <v>0</v>
      </c>
      <c r="J47" s="290">
        <f>'Year 3'!H95</f>
        <v>0</v>
      </c>
      <c r="K47" s="289">
        <f>'Year 4'!G95</f>
        <v>0</v>
      </c>
      <c r="L47" s="290">
        <f>'Year 4'!H95</f>
        <v>0</v>
      </c>
      <c r="M47" s="291">
        <f>'Year 5'!G95</f>
        <v>0</v>
      </c>
      <c r="N47" s="292">
        <f>'Year 5'!H95</f>
        <v>0</v>
      </c>
      <c r="O47" s="293">
        <f>SUM(E47:N47)</f>
        <v>0</v>
      </c>
      <c r="P47" s="294">
        <f>E47+G47+I47+K47+M47</f>
        <v>0</v>
      </c>
      <c r="Q47" s="277">
        <f>F47+H47+J47+L47+N47</f>
        <v>0</v>
      </c>
      <c r="R47" s="60"/>
    </row>
    <row r="48" spans="1:27" ht="15" customHeight="1" x14ac:dyDescent="0.3">
      <c r="A48" s="556" t="s">
        <v>22</v>
      </c>
      <c r="B48" s="556"/>
      <c r="C48" s="556"/>
      <c r="D48" s="571"/>
      <c r="E48" s="199">
        <f>'Year 1'!G96</f>
        <v>0</v>
      </c>
      <c r="F48" s="200">
        <f>'Year 1'!H96</f>
        <v>0</v>
      </c>
      <c r="G48" s="222">
        <f>'Year 2'!G96</f>
        <v>0</v>
      </c>
      <c r="H48" s="223">
        <f>'Year 2'!H96</f>
        <v>0</v>
      </c>
      <c r="I48" s="222">
        <f>'Year 3'!G96</f>
        <v>0</v>
      </c>
      <c r="J48" s="223">
        <f>'Year 3'!H96</f>
        <v>0</v>
      </c>
      <c r="K48" s="222">
        <f>'Year 4'!G96</f>
        <v>0</v>
      </c>
      <c r="L48" s="223">
        <f>'Year 4'!H96</f>
        <v>0</v>
      </c>
      <c r="M48" s="198">
        <f>'Year 5'!G96</f>
        <v>0</v>
      </c>
      <c r="N48" s="219">
        <f>'Year 5'!H96</f>
        <v>0</v>
      </c>
      <c r="O48" s="220">
        <f t="shared" ref="O48:O55" si="29">SUM(E48:N48)</f>
        <v>0</v>
      </c>
      <c r="P48" s="77">
        <f t="shared" ref="P48:P56" si="30">E48+G48+I48+K48+M48</f>
        <v>0</v>
      </c>
      <c r="Q48" s="211">
        <f t="shared" ref="Q48:Q56" si="31">F48+H48+J48+L48+N48</f>
        <v>0</v>
      </c>
      <c r="R48" s="60"/>
    </row>
    <row r="49" spans="1:18" ht="15" customHeight="1" x14ac:dyDescent="0.3">
      <c r="A49" s="557" t="s">
        <v>164</v>
      </c>
      <c r="B49" s="557"/>
      <c r="C49" s="557"/>
      <c r="D49" s="558"/>
      <c r="E49" s="199">
        <f>'Year 1'!G97</f>
        <v>0</v>
      </c>
      <c r="F49" s="200">
        <f>'Year 1'!H97</f>
        <v>0</v>
      </c>
      <c r="G49" s="222">
        <f>'Year 2'!G97</f>
        <v>0</v>
      </c>
      <c r="H49" s="223">
        <f>'Year 2'!H97</f>
        <v>0</v>
      </c>
      <c r="I49" s="222">
        <f>'Year 3'!G97</f>
        <v>0</v>
      </c>
      <c r="J49" s="223">
        <f>'Year 3'!H97</f>
        <v>0</v>
      </c>
      <c r="K49" s="222">
        <f>'Year 4'!G97</f>
        <v>0</v>
      </c>
      <c r="L49" s="223">
        <f>'Year 4'!H97</f>
        <v>0</v>
      </c>
      <c r="M49" s="198">
        <f>'Year 5'!G97</f>
        <v>0</v>
      </c>
      <c r="N49" s="219">
        <f>'Year 5'!H97</f>
        <v>0</v>
      </c>
      <c r="O49" s="220">
        <f t="shared" si="29"/>
        <v>0</v>
      </c>
      <c r="P49" s="77">
        <f t="shared" si="30"/>
        <v>0</v>
      </c>
      <c r="Q49" s="211">
        <f t="shared" si="31"/>
        <v>0</v>
      </c>
      <c r="R49" s="60"/>
    </row>
    <row r="50" spans="1:18" ht="15" customHeight="1" x14ac:dyDescent="0.3">
      <c r="A50" s="557" t="s">
        <v>23</v>
      </c>
      <c r="B50" s="557"/>
      <c r="C50" s="557"/>
      <c r="D50" s="558"/>
      <c r="E50" s="199">
        <f>'Year 1'!G98</f>
        <v>0</v>
      </c>
      <c r="F50" s="200">
        <f>'Year 1'!H98</f>
        <v>0</v>
      </c>
      <c r="G50" s="222">
        <f>'Year 2'!G98</f>
        <v>0</v>
      </c>
      <c r="H50" s="223">
        <f>'Year 2'!H98</f>
        <v>0</v>
      </c>
      <c r="I50" s="222">
        <f>'Year 3'!G98</f>
        <v>0</v>
      </c>
      <c r="J50" s="223">
        <f>'Year 3'!H98</f>
        <v>0</v>
      </c>
      <c r="K50" s="222">
        <f>'Year 4'!G98</f>
        <v>0</v>
      </c>
      <c r="L50" s="223">
        <f>'Year 4'!H98</f>
        <v>0</v>
      </c>
      <c r="M50" s="198">
        <f>'Year 5'!G98</f>
        <v>0</v>
      </c>
      <c r="N50" s="219">
        <f>'Year 5'!H98</f>
        <v>0</v>
      </c>
      <c r="O50" s="220">
        <f t="shared" si="29"/>
        <v>0</v>
      </c>
      <c r="P50" s="77">
        <f t="shared" si="30"/>
        <v>0</v>
      </c>
      <c r="Q50" s="211">
        <f t="shared" si="31"/>
        <v>0</v>
      </c>
      <c r="R50" s="60"/>
    </row>
    <row r="51" spans="1:18" ht="15" customHeight="1" x14ac:dyDescent="0.3">
      <c r="A51" s="557" t="s">
        <v>24</v>
      </c>
      <c r="B51" s="557"/>
      <c r="C51" s="557"/>
      <c r="D51" s="558"/>
      <c r="E51" s="199">
        <f>'Year 1'!G99</f>
        <v>0</v>
      </c>
      <c r="F51" s="200">
        <f>'Year 1'!H99</f>
        <v>0</v>
      </c>
      <c r="G51" s="222">
        <f>'Year 2'!G99</f>
        <v>0</v>
      </c>
      <c r="H51" s="223">
        <f>'Year 2'!H99</f>
        <v>0</v>
      </c>
      <c r="I51" s="222">
        <f>'Year 3'!G99</f>
        <v>0</v>
      </c>
      <c r="J51" s="223">
        <f>'Year 3'!H99</f>
        <v>0</v>
      </c>
      <c r="K51" s="222">
        <f>'Year 4'!G99</f>
        <v>0</v>
      </c>
      <c r="L51" s="223">
        <f>'Year 4'!H99</f>
        <v>0</v>
      </c>
      <c r="M51" s="198">
        <f>'Year 5'!G99</f>
        <v>0</v>
      </c>
      <c r="N51" s="219">
        <f>'Year 5'!H99</f>
        <v>0</v>
      </c>
      <c r="O51" s="220">
        <f t="shared" si="29"/>
        <v>0</v>
      </c>
      <c r="P51" s="77">
        <f t="shared" si="30"/>
        <v>0</v>
      </c>
      <c r="Q51" s="211">
        <f t="shared" si="31"/>
        <v>0</v>
      </c>
      <c r="R51" s="60"/>
    </row>
    <row r="52" spans="1:18" ht="15" customHeight="1" x14ac:dyDescent="0.3">
      <c r="A52" s="557" t="s">
        <v>25</v>
      </c>
      <c r="B52" s="557"/>
      <c r="C52" s="557"/>
      <c r="D52" s="558"/>
      <c r="E52" s="199">
        <f>'Year 1'!G100</f>
        <v>0</v>
      </c>
      <c r="F52" s="200">
        <f>'Year 1'!H100</f>
        <v>0</v>
      </c>
      <c r="G52" s="222">
        <f>'Year 2'!G100</f>
        <v>0</v>
      </c>
      <c r="H52" s="223">
        <f>'Year 2'!H100</f>
        <v>0</v>
      </c>
      <c r="I52" s="222">
        <f>'Year 3'!G100</f>
        <v>0</v>
      </c>
      <c r="J52" s="223">
        <f>'Year 3'!H100</f>
        <v>0</v>
      </c>
      <c r="K52" s="222">
        <f>'Year 4'!G100</f>
        <v>0</v>
      </c>
      <c r="L52" s="223">
        <f>'Year 4'!H100</f>
        <v>0</v>
      </c>
      <c r="M52" s="198">
        <f>'Year 5'!G100</f>
        <v>0</v>
      </c>
      <c r="N52" s="219">
        <f>'Year 5'!H100</f>
        <v>0</v>
      </c>
      <c r="O52" s="220">
        <f t="shared" si="29"/>
        <v>0</v>
      </c>
      <c r="P52" s="77">
        <f t="shared" si="30"/>
        <v>0</v>
      </c>
      <c r="Q52" s="211">
        <f t="shared" si="31"/>
        <v>0</v>
      </c>
      <c r="R52" s="60"/>
    </row>
    <row r="53" spans="1:18" ht="15" customHeight="1" x14ac:dyDescent="0.3">
      <c r="A53" s="557" t="s">
        <v>26</v>
      </c>
      <c r="B53" s="557"/>
      <c r="C53" s="557"/>
      <c r="D53" s="558"/>
      <c r="E53" s="199">
        <f>'Year 1'!G101</f>
        <v>0</v>
      </c>
      <c r="F53" s="200">
        <f>'Year 1'!H101</f>
        <v>0</v>
      </c>
      <c r="G53" s="222">
        <f>'Year 2'!G101</f>
        <v>0</v>
      </c>
      <c r="H53" s="223">
        <f>'Year 2'!H101</f>
        <v>0</v>
      </c>
      <c r="I53" s="222">
        <f>'Year 3'!G101</f>
        <v>0</v>
      </c>
      <c r="J53" s="223">
        <f>'Year 3'!H101</f>
        <v>0</v>
      </c>
      <c r="K53" s="222">
        <f>'Year 4'!G101</f>
        <v>0</v>
      </c>
      <c r="L53" s="223">
        <f>'Year 4'!H101</f>
        <v>0</v>
      </c>
      <c r="M53" s="198">
        <f>'Year 5'!G101</f>
        <v>0</v>
      </c>
      <c r="N53" s="219">
        <f>'Year 5'!H101</f>
        <v>0</v>
      </c>
      <c r="O53" s="220">
        <f t="shared" si="29"/>
        <v>0</v>
      </c>
      <c r="P53" s="77">
        <f t="shared" si="30"/>
        <v>0</v>
      </c>
      <c r="Q53" s="211">
        <f t="shared" si="31"/>
        <v>0</v>
      </c>
      <c r="R53" s="60"/>
    </row>
    <row r="54" spans="1:18" ht="15" customHeight="1" x14ac:dyDescent="0.3">
      <c r="A54" s="557" t="s">
        <v>199</v>
      </c>
      <c r="B54" s="557"/>
      <c r="C54" s="557"/>
      <c r="D54" s="558"/>
      <c r="E54" s="199">
        <f>'Year 1'!G102</f>
        <v>0</v>
      </c>
      <c r="F54" s="200">
        <f>'Year 1'!H102</f>
        <v>0</v>
      </c>
      <c r="G54" s="222">
        <f>'Year 2'!G102</f>
        <v>0</v>
      </c>
      <c r="H54" s="223">
        <f>'Year 2'!H102</f>
        <v>0</v>
      </c>
      <c r="I54" s="222">
        <f>'Year 3'!G102</f>
        <v>0</v>
      </c>
      <c r="J54" s="223">
        <f>'Year 3'!H102</f>
        <v>0</v>
      </c>
      <c r="K54" s="222">
        <f>'Year 4'!G102</f>
        <v>0</v>
      </c>
      <c r="L54" s="223">
        <f>'Year 4'!H102</f>
        <v>0</v>
      </c>
      <c r="M54" s="198">
        <f>'Year 5'!G102</f>
        <v>0</v>
      </c>
      <c r="N54" s="219">
        <f>'Year 5'!H102</f>
        <v>0</v>
      </c>
      <c r="O54" s="220">
        <f t="shared" si="29"/>
        <v>0</v>
      </c>
      <c r="P54" s="77">
        <f t="shared" si="30"/>
        <v>0</v>
      </c>
      <c r="Q54" s="211">
        <f t="shared" si="31"/>
        <v>0</v>
      </c>
      <c r="R54" s="60"/>
    </row>
    <row r="55" spans="1:18" ht="15" customHeight="1" x14ac:dyDescent="0.3">
      <c r="A55" s="557" t="s">
        <v>19</v>
      </c>
      <c r="B55" s="557"/>
      <c r="C55" s="557"/>
      <c r="D55" s="558"/>
      <c r="E55" s="199">
        <f>'Year 1'!G103</f>
        <v>0</v>
      </c>
      <c r="F55" s="200">
        <f>'Year 1'!H103</f>
        <v>0</v>
      </c>
      <c r="G55" s="222">
        <f>'Year 2'!G103</f>
        <v>0</v>
      </c>
      <c r="H55" s="223">
        <f>'Year 2'!H103</f>
        <v>0</v>
      </c>
      <c r="I55" s="222">
        <f>'Year 3'!G103</f>
        <v>0</v>
      </c>
      <c r="J55" s="223">
        <f>'Year 3'!H103</f>
        <v>0</v>
      </c>
      <c r="K55" s="222">
        <f>'Year 4'!G103</f>
        <v>0</v>
      </c>
      <c r="L55" s="223">
        <f>'Year 4'!H103</f>
        <v>0</v>
      </c>
      <c r="M55" s="198">
        <f>'Year 5'!G103</f>
        <v>0</v>
      </c>
      <c r="N55" s="219">
        <f>'Year 5'!H103</f>
        <v>0</v>
      </c>
      <c r="O55" s="220">
        <f t="shared" si="29"/>
        <v>0</v>
      </c>
      <c r="P55" s="77">
        <f t="shared" si="30"/>
        <v>0</v>
      </c>
      <c r="Q55" s="211">
        <f t="shared" si="31"/>
        <v>0</v>
      </c>
      <c r="R55" s="60"/>
    </row>
    <row r="56" spans="1:18" ht="18" customHeight="1" thickBot="1" x14ac:dyDescent="0.35">
      <c r="A56" s="587" t="s">
        <v>8</v>
      </c>
      <c r="B56" s="588"/>
      <c r="C56" s="588"/>
      <c r="D56" s="588"/>
      <c r="E56" s="189">
        <f t="shared" ref="E56:N56" si="32">SUM(E47:E55)</f>
        <v>0</v>
      </c>
      <c r="F56" s="190">
        <f t="shared" si="32"/>
        <v>0</v>
      </c>
      <c r="G56" s="189">
        <f t="shared" si="32"/>
        <v>0</v>
      </c>
      <c r="H56" s="190">
        <f t="shared" si="32"/>
        <v>0</v>
      </c>
      <c r="I56" s="189">
        <f t="shared" si="32"/>
        <v>0</v>
      </c>
      <c r="J56" s="190">
        <f t="shared" si="32"/>
        <v>0</v>
      </c>
      <c r="K56" s="189">
        <f t="shared" si="32"/>
        <v>0</v>
      </c>
      <c r="L56" s="190">
        <f t="shared" si="32"/>
        <v>0</v>
      </c>
      <c r="M56" s="191">
        <f t="shared" si="32"/>
        <v>0</v>
      </c>
      <c r="N56" s="209">
        <f t="shared" si="32"/>
        <v>0</v>
      </c>
      <c r="O56" s="221">
        <f>SUM(E56:N56)</f>
        <v>0</v>
      </c>
      <c r="P56" s="207">
        <f t="shared" si="30"/>
        <v>0</v>
      </c>
      <c r="Q56" s="208">
        <f t="shared" si="31"/>
        <v>0</v>
      </c>
      <c r="R56" s="60"/>
    </row>
    <row r="57" spans="1:18" ht="15" customHeight="1" thickBot="1" x14ac:dyDescent="0.35">
      <c r="A57" s="579"/>
      <c r="B57" s="579"/>
      <c r="C57" s="579"/>
      <c r="D57" s="579"/>
      <c r="E57" s="578"/>
      <c r="F57" s="578"/>
      <c r="G57" s="578"/>
      <c r="H57" s="578"/>
      <c r="I57" s="578"/>
      <c r="J57" s="578"/>
      <c r="K57" s="578"/>
      <c r="L57" s="578"/>
      <c r="M57" s="579"/>
      <c r="N57" s="579"/>
      <c r="O57" s="578"/>
      <c r="P57" s="89"/>
      <c r="Q57" s="89"/>
    </row>
    <row r="58" spans="1:18" ht="15" customHeight="1" thickBot="1" x14ac:dyDescent="0.35">
      <c r="A58" s="584" t="s">
        <v>27</v>
      </c>
      <c r="B58" s="585"/>
      <c r="C58" s="585"/>
      <c r="D58" s="586"/>
      <c r="E58" s="201">
        <f t="shared" ref="E58:N58" si="33">E28+E31+E36+E44+E56</f>
        <v>0</v>
      </c>
      <c r="F58" s="202">
        <f t="shared" si="33"/>
        <v>0</v>
      </c>
      <c r="G58" s="201">
        <f t="shared" si="33"/>
        <v>0</v>
      </c>
      <c r="H58" s="202">
        <f t="shared" si="33"/>
        <v>0</v>
      </c>
      <c r="I58" s="201">
        <f t="shared" si="33"/>
        <v>0</v>
      </c>
      <c r="J58" s="202">
        <f t="shared" si="33"/>
        <v>0</v>
      </c>
      <c r="K58" s="201">
        <f t="shared" si="33"/>
        <v>0</v>
      </c>
      <c r="L58" s="202">
        <f t="shared" si="33"/>
        <v>0</v>
      </c>
      <c r="M58" s="201">
        <f t="shared" si="33"/>
        <v>0</v>
      </c>
      <c r="N58" s="202">
        <f t="shared" si="33"/>
        <v>0</v>
      </c>
      <c r="O58" s="201">
        <f>SUM(E58:N58)</f>
        <v>0</v>
      </c>
      <c r="P58" s="224">
        <f>E58+G58+I58+K58+M58</f>
        <v>0</v>
      </c>
      <c r="Q58" s="224">
        <f>F58+H58+J58+L58+N58</f>
        <v>0</v>
      </c>
    </row>
    <row r="59" spans="1:18" ht="15" customHeight="1" thickBot="1" x14ac:dyDescent="0.35">
      <c r="A59" s="578"/>
      <c r="B59" s="578"/>
      <c r="C59" s="578"/>
      <c r="D59" s="578"/>
      <c r="E59" s="578"/>
      <c r="F59" s="578"/>
      <c r="G59" s="578"/>
      <c r="H59" s="578"/>
      <c r="I59" s="578"/>
      <c r="J59" s="578"/>
      <c r="K59" s="578"/>
      <c r="L59" s="578"/>
      <c r="M59" s="578"/>
      <c r="N59" s="578"/>
      <c r="O59" s="578"/>
      <c r="P59" s="89"/>
      <c r="Q59" s="89"/>
    </row>
    <row r="60" spans="1:18" ht="30" customHeight="1" thickBot="1" x14ac:dyDescent="0.35">
      <c r="A60" s="304" t="s">
        <v>28</v>
      </c>
      <c r="B60" s="593" t="s">
        <v>162</v>
      </c>
      <c r="C60" s="594"/>
      <c r="D60" s="595"/>
      <c r="E60" s="253" t="s">
        <v>136</v>
      </c>
      <c r="F60" s="254" t="s">
        <v>137</v>
      </c>
      <c r="G60" s="253" t="s">
        <v>138</v>
      </c>
      <c r="H60" s="254" t="s">
        <v>139</v>
      </c>
      <c r="I60" s="253" t="s">
        <v>141</v>
      </c>
      <c r="J60" s="254" t="s">
        <v>140</v>
      </c>
      <c r="K60" s="253" t="s">
        <v>142</v>
      </c>
      <c r="L60" s="254" t="s">
        <v>143</v>
      </c>
      <c r="M60" s="253" t="s">
        <v>144</v>
      </c>
      <c r="N60" s="254" t="s">
        <v>145</v>
      </c>
      <c r="O60" s="255" t="s">
        <v>8</v>
      </c>
      <c r="P60" s="256" t="s">
        <v>146</v>
      </c>
      <c r="Q60" s="254" t="s">
        <v>147</v>
      </c>
    </row>
    <row r="61" spans="1:18" ht="15" customHeight="1" x14ac:dyDescent="0.3">
      <c r="A61" s="258" t="s">
        <v>29</v>
      </c>
      <c r="B61" s="589" t="str">
        <f>'Year 1'!C110</f>
        <v>Salaries, Wages &amp; Fringe</v>
      </c>
      <c r="C61" s="590"/>
      <c r="D61" s="590"/>
      <c r="E61" s="280">
        <f>'Year 1'!G110</f>
        <v>0</v>
      </c>
      <c r="F61" s="280">
        <f>'Year 1'!H110</f>
        <v>0</v>
      </c>
      <c r="G61" s="280">
        <f>'Year 2'!G110</f>
        <v>0</v>
      </c>
      <c r="H61" s="280">
        <f>'Year 2'!H110</f>
        <v>0</v>
      </c>
      <c r="I61" s="280">
        <f>'Year 3'!G110</f>
        <v>0</v>
      </c>
      <c r="J61" s="280">
        <f>'Year 3'!H110</f>
        <v>0</v>
      </c>
      <c r="K61" s="280">
        <f>'Year 4'!G110</f>
        <v>0</v>
      </c>
      <c r="L61" s="280">
        <f>'Year 4'!H110</f>
        <v>0</v>
      </c>
      <c r="M61" s="280">
        <f>'Year 5'!G110</f>
        <v>0</v>
      </c>
      <c r="N61" s="280">
        <f>'Year 5'!H110</f>
        <v>0</v>
      </c>
      <c r="O61" s="295">
        <f>SUM(E61:N61)</f>
        <v>0</v>
      </c>
      <c r="P61" s="294">
        <f>E61+G61+I61+K61+M61</f>
        <v>0</v>
      </c>
      <c r="Q61" s="296">
        <f>F61+H61+J61+L61+N61</f>
        <v>0</v>
      </c>
    </row>
    <row r="62" spans="1:18" ht="15" customHeight="1" thickBot="1" x14ac:dyDescent="0.35">
      <c r="A62" s="297" t="s">
        <v>30</v>
      </c>
      <c r="B62" s="591" t="str">
        <f>'Year 1'!C111</f>
        <v>Salaries, Wages &amp; Fringe</v>
      </c>
      <c r="C62" s="592"/>
      <c r="D62" s="592"/>
      <c r="E62" s="298">
        <f>'Year 1'!G111</f>
        <v>0</v>
      </c>
      <c r="F62" s="298">
        <f>'Year 1'!H111</f>
        <v>0</v>
      </c>
      <c r="G62" s="298">
        <f>'Year 2'!G111</f>
        <v>0</v>
      </c>
      <c r="H62" s="298">
        <f>'Year 2'!H111</f>
        <v>0</v>
      </c>
      <c r="I62" s="298">
        <f>'Year 3'!G111</f>
        <v>0</v>
      </c>
      <c r="J62" s="298">
        <f>'Year 3'!H111</f>
        <v>0</v>
      </c>
      <c r="K62" s="298">
        <f>'Year 4'!G111</f>
        <v>0</v>
      </c>
      <c r="L62" s="298">
        <f>'Year 4'!H111</f>
        <v>0</v>
      </c>
      <c r="M62" s="298">
        <f>'Year 5'!G111</f>
        <v>0</v>
      </c>
      <c r="N62" s="298">
        <f>'Year 5'!H111</f>
        <v>0</v>
      </c>
      <c r="O62" s="299">
        <f>SUM(E62:N62)</f>
        <v>0</v>
      </c>
      <c r="P62" s="300">
        <f>E62+G62+I62+K62+M62</f>
        <v>0</v>
      </c>
      <c r="Q62" s="301">
        <f>F62+H62+J62+L62+N62</f>
        <v>0</v>
      </c>
    </row>
    <row r="63" spans="1:18" ht="18" customHeight="1" thickBot="1" x14ac:dyDescent="0.35">
      <c r="A63" s="573" t="s">
        <v>31</v>
      </c>
      <c r="B63" s="574"/>
      <c r="C63" s="574"/>
      <c r="D63" s="575"/>
      <c r="E63" s="201">
        <f>SUM(E61:E62)</f>
        <v>0</v>
      </c>
      <c r="F63" s="202">
        <f>SUM(F61:F62)</f>
        <v>0</v>
      </c>
      <c r="G63" s="201">
        <f t="shared" ref="G63:M63" si="34">SUM(G61:G62)</f>
        <v>0</v>
      </c>
      <c r="H63" s="202">
        <f t="shared" ref="H63" si="35">SUM(H61:H62)</f>
        <v>0</v>
      </c>
      <c r="I63" s="201">
        <f t="shared" si="34"/>
        <v>0</v>
      </c>
      <c r="J63" s="202">
        <f t="shared" ref="J63" si="36">SUM(J61:J62)</f>
        <v>0</v>
      </c>
      <c r="K63" s="201">
        <f t="shared" si="34"/>
        <v>0</v>
      </c>
      <c r="L63" s="202">
        <f t="shared" ref="L63" si="37">SUM(L61:L62)</f>
        <v>0</v>
      </c>
      <c r="M63" s="201">
        <f t="shared" si="34"/>
        <v>0</v>
      </c>
      <c r="N63" s="202">
        <f t="shared" ref="N63" si="38">SUM(N61:N62)</f>
        <v>0</v>
      </c>
      <c r="O63" s="302">
        <f>SUM(E63:N63)</f>
        <v>0</v>
      </c>
      <c r="P63" s="303">
        <f>E61+G61+I61+K61+M61</f>
        <v>0</v>
      </c>
      <c r="Q63" s="303">
        <f>F61+H61+J61+L61+N61</f>
        <v>0</v>
      </c>
    </row>
    <row r="64" spans="1:18" ht="15" customHeight="1" thickBot="1" x14ac:dyDescent="0.35">
      <c r="A64" s="548"/>
      <c r="B64" s="548"/>
      <c r="C64" s="548"/>
      <c r="D64" s="548"/>
      <c r="E64" s="548"/>
      <c r="F64" s="548"/>
      <c r="G64" s="548"/>
      <c r="H64" s="548"/>
      <c r="I64" s="548"/>
      <c r="J64" s="548"/>
      <c r="K64" s="548"/>
      <c r="L64" s="548"/>
      <c r="M64" s="548"/>
      <c r="N64" s="548"/>
      <c r="O64" s="548"/>
      <c r="P64" s="69"/>
      <c r="Q64" s="69"/>
    </row>
    <row r="65" spans="1:17" ht="18" thickBot="1" x14ac:dyDescent="0.35">
      <c r="A65" s="566" t="s">
        <v>32</v>
      </c>
      <c r="B65" s="567"/>
      <c r="C65" s="567"/>
      <c r="D65" s="568"/>
      <c r="E65" s="203">
        <f>E58+E63</f>
        <v>0</v>
      </c>
      <c r="F65" s="204">
        <f>F58+F63</f>
        <v>0</v>
      </c>
      <c r="G65" s="203">
        <f t="shared" ref="G65:M65" si="39">G58+G63</f>
        <v>0</v>
      </c>
      <c r="H65" s="204">
        <f t="shared" ref="H65" si="40">H58+H63</f>
        <v>0</v>
      </c>
      <c r="I65" s="203">
        <f t="shared" si="39"/>
        <v>0</v>
      </c>
      <c r="J65" s="204">
        <f t="shared" ref="J65" si="41">J58+J63</f>
        <v>0</v>
      </c>
      <c r="K65" s="203">
        <f t="shared" si="39"/>
        <v>0</v>
      </c>
      <c r="L65" s="204">
        <f t="shared" ref="L65" si="42">L58+L63</f>
        <v>0</v>
      </c>
      <c r="M65" s="203">
        <f t="shared" si="39"/>
        <v>0</v>
      </c>
      <c r="N65" s="204">
        <f t="shared" ref="N65" si="43">N58+N63</f>
        <v>0</v>
      </c>
      <c r="O65" s="203">
        <f>SUM(E65:N65)</f>
        <v>0</v>
      </c>
      <c r="P65" s="225">
        <f>E65+G65+I65+K65+M65</f>
        <v>0</v>
      </c>
      <c r="Q65" s="204">
        <f>F65+H65+J65+L65+N65</f>
        <v>0</v>
      </c>
    </row>
    <row r="66" spans="1:17" ht="15" customHeight="1" x14ac:dyDescent="0.3">
      <c r="A66" s="308"/>
      <c r="B66" s="308"/>
      <c r="C66" s="308"/>
      <c r="D66" s="308"/>
      <c r="E66" s="60"/>
      <c r="F66" s="60"/>
      <c r="G66" s="60"/>
      <c r="H66" s="60"/>
      <c r="I66" s="60"/>
      <c r="J66" s="60"/>
      <c r="K66" s="60"/>
      <c r="L66" s="60"/>
      <c r="M66" s="60"/>
      <c r="N66" s="60"/>
    </row>
    <row r="67" spans="1:17" ht="15" customHeight="1" thickBot="1" x14ac:dyDescent="0.35">
      <c r="A67" s="308"/>
      <c r="B67" s="308"/>
      <c r="C67" s="308"/>
      <c r="D67" s="308"/>
      <c r="O67" s="60"/>
      <c r="P67" s="60"/>
    </row>
    <row r="68" spans="1:17" ht="32.25" customHeight="1" thickBot="1" x14ac:dyDescent="0.35">
      <c r="A68" s="409"/>
      <c r="B68" s="431" t="s">
        <v>149</v>
      </c>
      <c r="C68" s="430" t="s">
        <v>134</v>
      </c>
      <c r="D68" s="432" t="s">
        <v>135</v>
      </c>
      <c r="F68" s="612" t="s">
        <v>198</v>
      </c>
      <c r="G68" s="613"/>
      <c r="H68" s="613"/>
      <c r="I68" s="614"/>
    </row>
    <row r="69" spans="1:17" ht="19.5" customHeight="1" thickBot="1" x14ac:dyDescent="0.35">
      <c r="A69" s="433" t="s">
        <v>195</v>
      </c>
      <c r="B69" s="434">
        <f>C69+D69</f>
        <v>0</v>
      </c>
      <c r="C69" s="435">
        <f>P65</f>
        <v>0</v>
      </c>
      <c r="D69" s="436">
        <f>Q65</f>
        <v>0</v>
      </c>
      <c r="F69" s="615"/>
      <c r="G69" s="616"/>
      <c r="H69" s="616"/>
      <c r="I69" s="617"/>
      <c r="O69" s="60"/>
    </row>
    <row r="70" spans="1:17" ht="23.25" customHeight="1" thickBot="1" x14ac:dyDescent="0.35">
      <c r="A70" s="437" t="s">
        <v>148</v>
      </c>
      <c r="B70" s="438" t="e">
        <f>C70+D70</f>
        <v>#DIV/0!</v>
      </c>
      <c r="C70" s="439" t="e">
        <f>C69/B69</f>
        <v>#DIV/0!</v>
      </c>
      <c r="D70" s="440" t="e">
        <f>D69/B69</f>
        <v>#DIV/0!</v>
      </c>
    </row>
    <row r="71" spans="1:17" ht="20.100000000000001" customHeight="1" x14ac:dyDescent="0.3">
      <c r="A71" s="308"/>
      <c r="B71" s="308"/>
      <c r="C71" s="308"/>
      <c r="D71" s="308"/>
    </row>
    <row r="72" spans="1:17" x14ac:dyDescent="0.3">
      <c r="A72" s="308"/>
      <c r="B72" s="308"/>
      <c r="C72" s="308"/>
      <c r="D72" s="308"/>
    </row>
  </sheetData>
  <sheetProtection algorithmName="SHA-512" hashValue="7J/e7o8xzZGkTYgZEZKIlDjgL7wMCmA2h9pCh4bVSJd2uGTuqsdy1zzCZN1jPUGTho21uFpwp+Pmr0DmEYpAjQ==" saltValue="0StO9y5Ck8UXvxDqgcc8ZQ==" spinCount="100000" sheet="1" selectLockedCells="1"/>
  <mergeCells count="70">
    <mergeCell ref="B8:Q8"/>
    <mergeCell ref="B9:Q9"/>
    <mergeCell ref="A1:Q2"/>
    <mergeCell ref="B3:Q3"/>
    <mergeCell ref="B4:Q4"/>
    <mergeCell ref="B5:Q5"/>
    <mergeCell ref="B6:Q6"/>
    <mergeCell ref="B7:Q7"/>
    <mergeCell ref="A19:O19"/>
    <mergeCell ref="A29:O29"/>
    <mergeCell ref="A22:O22"/>
    <mergeCell ref="F68:I69"/>
    <mergeCell ref="O10:Q10"/>
    <mergeCell ref="O11:Q11"/>
    <mergeCell ref="A18:D18"/>
    <mergeCell ref="E10:F10"/>
    <mergeCell ref="E11:F11"/>
    <mergeCell ref="G10:H10"/>
    <mergeCell ref="G11:H11"/>
    <mergeCell ref="I10:J10"/>
    <mergeCell ref="I11:J11"/>
    <mergeCell ref="K10:L10"/>
    <mergeCell ref="A38:D38"/>
    <mergeCell ref="A39:D39"/>
    <mergeCell ref="A37:O37"/>
    <mergeCell ref="A31:D31"/>
    <mergeCell ref="A30:D30"/>
    <mergeCell ref="A33:D33"/>
    <mergeCell ref="A23:B23"/>
    <mergeCell ref="A24:B24"/>
    <mergeCell ref="C23:D23"/>
    <mergeCell ref="C24:D24"/>
    <mergeCell ref="A25:O25"/>
    <mergeCell ref="A26:D26"/>
    <mergeCell ref="A35:D35"/>
    <mergeCell ref="A34:D34"/>
    <mergeCell ref="A36:D36"/>
    <mergeCell ref="A32:O32"/>
    <mergeCell ref="A27:D27"/>
    <mergeCell ref="A28:D28"/>
    <mergeCell ref="A64:O64"/>
    <mergeCell ref="A58:D58"/>
    <mergeCell ref="A56:D56"/>
    <mergeCell ref="B61:D61"/>
    <mergeCell ref="B62:D62"/>
    <mergeCell ref="B60:D60"/>
    <mergeCell ref="A45:O45"/>
    <mergeCell ref="A59:O59"/>
    <mergeCell ref="A57:O57"/>
    <mergeCell ref="A40:D40"/>
    <mergeCell ref="A41:D41"/>
    <mergeCell ref="A42:D42"/>
    <mergeCell ref="A43:D43"/>
    <mergeCell ref="A44:D44"/>
    <mergeCell ref="K11:L11"/>
    <mergeCell ref="M10:N10"/>
    <mergeCell ref="M11:N11"/>
    <mergeCell ref="Y45:AA45"/>
    <mergeCell ref="A65:D65"/>
    <mergeCell ref="A46:D46"/>
    <mergeCell ref="A47:D47"/>
    <mergeCell ref="A48:D48"/>
    <mergeCell ref="A49:D49"/>
    <mergeCell ref="A50:D50"/>
    <mergeCell ref="A51:D51"/>
    <mergeCell ref="A52:D52"/>
    <mergeCell ref="A53:D53"/>
    <mergeCell ref="A54:D54"/>
    <mergeCell ref="A55:D55"/>
    <mergeCell ref="A63:D63"/>
  </mergeCells>
  <pageMargins left="0.7" right="0.7" top="0.75" bottom="0.75" header="0.3" footer="0.3"/>
  <pageSetup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
  <sheetViews>
    <sheetView showGridLines="0" workbookViewId="0">
      <selection activeCell="A4" sqref="A4"/>
    </sheetView>
  </sheetViews>
  <sheetFormatPr defaultColWidth="9.109375" defaultRowHeight="15" x14ac:dyDescent="0.25"/>
  <cols>
    <col min="1" max="1" width="11.6640625" style="306" bestFit="1" customWidth="1"/>
    <col min="2" max="2" width="12.44140625" style="306" bestFit="1" customWidth="1"/>
    <col min="3" max="3" width="15.5546875" style="306" customWidth="1"/>
    <col min="4" max="4" width="19.88671875" style="306" customWidth="1"/>
    <col min="5" max="5" width="16.5546875" style="306" customWidth="1"/>
    <col min="6" max="6" width="12.44140625" style="306" customWidth="1"/>
    <col min="7" max="16384" width="9.109375" style="306"/>
  </cols>
  <sheetData>
    <row r="1" spans="1:7" x14ac:dyDescent="0.25">
      <c r="A1" s="626" t="s">
        <v>166</v>
      </c>
      <c r="B1" s="626"/>
      <c r="C1" s="626"/>
      <c r="D1" s="626"/>
      <c r="E1" s="626"/>
      <c r="F1" s="626"/>
      <c r="G1" s="626"/>
    </row>
    <row r="2" spans="1:7" x14ac:dyDescent="0.25">
      <c r="A2" s="627"/>
      <c r="B2" s="627"/>
      <c r="C2" s="627"/>
      <c r="D2" s="627"/>
      <c r="E2" s="627"/>
      <c r="F2" s="627"/>
      <c r="G2" s="627"/>
    </row>
    <row r="3" spans="1:7" s="340" customFormat="1" ht="45.6" thickBot="1" x14ac:dyDescent="0.3">
      <c r="A3" s="337" t="s">
        <v>167</v>
      </c>
      <c r="B3" s="337" t="s">
        <v>168</v>
      </c>
      <c r="C3" s="338" t="s">
        <v>169</v>
      </c>
      <c r="D3" s="338" t="s">
        <v>81</v>
      </c>
      <c r="E3" s="339" t="s">
        <v>170</v>
      </c>
      <c r="F3" s="337" t="s">
        <v>95</v>
      </c>
      <c r="G3" s="337" t="s">
        <v>171</v>
      </c>
    </row>
    <row r="4" spans="1:7" ht="15.6" thickBot="1" x14ac:dyDescent="0.3">
      <c r="A4" s="399">
        <v>0</v>
      </c>
      <c r="B4" s="399">
        <v>0</v>
      </c>
      <c r="C4" s="399">
        <v>0</v>
      </c>
      <c r="D4" s="341">
        <v>0</v>
      </c>
      <c r="E4" s="342">
        <f>(C4*22*F4)+(D4/9*B4)+(D4/12*A4)</f>
        <v>0</v>
      </c>
      <c r="F4" s="343">
        <f>D4/195</f>
        <v>0</v>
      </c>
      <c r="G4" s="344" t="e">
        <f>E4/F4</f>
        <v>#DIV/0!</v>
      </c>
    </row>
    <row r="5" spans="1:7" ht="15.6" thickBot="1" x14ac:dyDescent="0.3">
      <c r="E5" s="345"/>
    </row>
    <row r="6" spans="1:7" ht="15.6" thickBot="1" x14ac:dyDescent="0.3">
      <c r="C6" s="346" t="s">
        <v>77</v>
      </c>
      <c r="D6" s="347">
        <v>0.33360000000000001</v>
      </c>
      <c r="E6" s="348">
        <f>E4*D6</f>
        <v>0</v>
      </c>
    </row>
    <row r="7" spans="1:7" ht="15.6" thickBot="1" x14ac:dyDescent="0.3"/>
    <row r="8" spans="1:7" ht="15.6" thickBot="1" x14ac:dyDescent="0.3">
      <c r="C8" s="628" t="s">
        <v>172</v>
      </c>
      <c r="D8" s="629"/>
      <c r="E8" s="348">
        <f>E6+E4</f>
        <v>0</v>
      </c>
    </row>
    <row r="9" spans="1:7" ht="15.6" thickBot="1" x14ac:dyDescent="0.3"/>
    <row r="10" spans="1:7" ht="15.6" thickBot="1" x14ac:dyDescent="0.3">
      <c r="C10" s="346" t="s">
        <v>129</v>
      </c>
      <c r="D10" s="347">
        <v>0.49590000000000001</v>
      </c>
      <c r="E10" s="348">
        <f>E8*D10</f>
        <v>0</v>
      </c>
    </row>
    <row r="11" spans="1:7" ht="15.6" thickBot="1" x14ac:dyDescent="0.3">
      <c r="D11" s="349"/>
    </row>
    <row r="12" spans="1:7" ht="15.6" thickBot="1" x14ac:dyDescent="0.3">
      <c r="C12" s="630" t="s">
        <v>126</v>
      </c>
      <c r="D12" s="631"/>
      <c r="E12" s="350">
        <f>E10+E8</f>
        <v>0</v>
      </c>
    </row>
    <row r="13" spans="1:7" x14ac:dyDescent="0.25">
      <c r="D13" s="349"/>
    </row>
    <row r="14" spans="1:7" ht="15.6" thickBot="1" x14ac:dyDescent="0.3"/>
    <row r="15" spans="1:7" ht="15" customHeight="1" x14ac:dyDescent="0.25">
      <c r="B15" s="632" t="s">
        <v>186</v>
      </c>
      <c r="C15" s="633"/>
      <c r="D15" s="633"/>
      <c r="E15" s="633"/>
      <c r="F15" s="634"/>
      <c r="G15" s="351"/>
    </row>
    <row r="16" spans="1:7" ht="15.75" customHeight="1" x14ac:dyDescent="0.25">
      <c r="B16" s="635"/>
      <c r="C16" s="636"/>
      <c r="D16" s="636"/>
      <c r="E16" s="636"/>
      <c r="F16" s="637"/>
      <c r="G16" s="351"/>
    </row>
    <row r="17" spans="2:7" ht="15.75" customHeight="1" x14ac:dyDescent="0.25">
      <c r="B17" s="635"/>
      <c r="C17" s="636"/>
      <c r="D17" s="636"/>
      <c r="E17" s="636"/>
      <c r="F17" s="637"/>
      <c r="G17" s="351"/>
    </row>
    <row r="18" spans="2:7" ht="15.75" customHeight="1" x14ac:dyDescent="0.25">
      <c r="B18" s="635"/>
      <c r="C18" s="636"/>
      <c r="D18" s="636"/>
      <c r="E18" s="636"/>
      <c r="F18" s="637"/>
      <c r="G18" s="351"/>
    </row>
    <row r="19" spans="2:7" ht="15.6" thickBot="1" x14ac:dyDescent="0.3">
      <c r="B19" s="638"/>
      <c r="C19" s="639"/>
      <c r="D19" s="639"/>
      <c r="E19" s="639"/>
      <c r="F19" s="640"/>
      <c r="G19" s="351"/>
    </row>
    <row r="20" spans="2:7" ht="15.75" customHeight="1" x14ac:dyDescent="0.25">
      <c r="B20" s="351"/>
      <c r="C20" s="351"/>
      <c r="D20" s="351"/>
      <c r="E20" s="351"/>
      <c r="F20" s="351"/>
      <c r="G20" s="351"/>
    </row>
    <row r="21" spans="2:7" ht="15.75" customHeight="1" x14ac:dyDescent="0.25">
      <c r="B21" s="351"/>
      <c r="C21" s="351"/>
      <c r="D21" s="351"/>
      <c r="E21" s="351"/>
      <c r="F21" s="351"/>
      <c r="G21" s="351"/>
    </row>
    <row r="22" spans="2:7" ht="15.75" customHeight="1" x14ac:dyDescent="0.25">
      <c r="B22" s="351"/>
      <c r="C22" s="351"/>
      <c r="D22" s="351"/>
      <c r="E22" s="351"/>
      <c r="F22" s="351"/>
      <c r="G22" s="351"/>
    </row>
  </sheetData>
  <sheetProtection algorithmName="SHA-512" hashValue="9ZFTjJdxBJUDGW3ia1WUUMeoRFF7/jD7gzcPtSo5xWd6FOHLRu/dA0McY/rb6UVic3qPxbnpgPZAxDeELHmGcQ==" saltValue="9Epn496RluVQZDLqzOxWNg==" spinCount="100000" sheet="1" objects="1" scenarios="1" selectLockedCells="1"/>
  <mergeCells count="5">
    <mergeCell ref="A1:G1"/>
    <mergeCell ref="A2:G2"/>
    <mergeCell ref="C8:D8"/>
    <mergeCell ref="C12:D12"/>
    <mergeCell ref="B15:F19"/>
  </mergeCells>
  <pageMargins left="0.7" right="0.7" top="0.75" bottom="0.75" header="0.3" footer="0.3"/>
  <pageSetup orientation="portrait" r:id="rId1"/>
  <ignoredErrors>
    <ignoredError sqref="G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9"/>
  <sheetViews>
    <sheetView showGridLines="0" workbookViewId="0">
      <selection activeCell="A6" sqref="A6"/>
    </sheetView>
  </sheetViews>
  <sheetFormatPr defaultColWidth="9.109375" defaultRowHeight="13.8" x14ac:dyDescent="0.25"/>
  <cols>
    <col min="1" max="1" width="51.5546875" style="308" customWidth="1"/>
    <col min="2" max="2" width="14.6640625" style="308" customWidth="1"/>
    <col min="3" max="3" width="6.109375" style="308" customWidth="1"/>
    <col min="4" max="4" width="13.109375" style="308" customWidth="1"/>
    <col min="5" max="5" width="8.109375" style="308" customWidth="1"/>
    <col min="6" max="6" width="6.44140625" style="308" customWidth="1"/>
    <col min="7" max="7" width="9.109375" style="308"/>
    <col min="8" max="8" width="6.109375" style="308" customWidth="1"/>
    <col min="9" max="9" width="10" style="308" customWidth="1"/>
    <col min="10" max="10" width="10.44140625" style="308" customWidth="1"/>
    <col min="11" max="11" width="6.109375" style="308" customWidth="1"/>
    <col min="12" max="14" width="9.109375" style="308"/>
    <col min="15" max="15" width="9.88671875" style="308" customWidth="1"/>
    <col min="16" max="21" width="13" style="308" customWidth="1"/>
    <col min="22" max="16384" width="9.109375" style="308"/>
  </cols>
  <sheetData>
    <row r="1" spans="1:21" x14ac:dyDescent="0.25">
      <c r="A1" s="650" t="s">
        <v>13</v>
      </c>
      <c r="B1" s="650"/>
      <c r="C1" s="650"/>
      <c r="D1" s="650"/>
      <c r="E1" s="650"/>
      <c r="F1" s="650"/>
      <c r="G1" s="650"/>
      <c r="H1" s="650"/>
      <c r="I1" s="650"/>
      <c r="J1" s="650"/>
      <c r="K1" s="650"/>
      <c r="L1" s="650"/>
      <c r="M1" s="650"/>
    </row>
    <row r="2" spans="1:21" ht="15" x14ac:dyDescent="0.25">
      <c r="A2" s="650"/>
      <c r="B2" s="650"/>
      <c r="C2" s="650"/>
      <c r="D2" s="650"/>
      <c r="E2" s="650"/>
      <c r="F2" s="650"/>
      <c r="G2" s="650"/>
      <c r="H2" s="650"/>
      <c r="I2" s="650"/>
      <c r="J2" s="650"/>
      <c r="K2" s="650"/>
      <c r="L2" s="650"/>
      <c r="M2" s="650"/>
      <c r="P2" s="309" t="s">
        <v>127</v>
      </c>
      <c r="Q2" s="309" t="s">
        <v>127</v>
      </c>
      <c r="R2" s="309" t="s">
        <v>127</v>
      </c>
      <c r="S2" s="309" t="s">
        <v>127</v>
      </c>
      <c r="T2" s="309" t="s">
        <v>127</v>
      </c>
      <c r="U2" s="309" t="s">
        <v>128</v>
      </c>
    </row>
    <row r="3" spans="1:21" ht="15" x14ac:dyDescent="0.25">
      <c r="A3" s="601"/>
      <c r="B3" s="601"/>
      <c r="C3" s="601"/>
      <c r="D3" s="601"/>
      <c r="E3" s="601"/>
      <c r="F3" s="601"/>
      <c r="G3" s="601"/>
      <c r="H3" s="601"/>
      <c r="I3" s="601"/>
      <c r="J3" s="601"/>
      <c r="K3" s="601"/>
      <c r="L3" s="601"/>
      <c r="M3" s="601"/>
      <c r="P3" s="310">
        <f>'Year 1'!B3</f>
        <v>0</v>
      </c>
      <c r="Q3" s="310">
        <f>'Year 2'!B3</f>
        <v>365</v>
      </c>
      <c r="R3" s="310">
        <f>'Year 3'!B3</f>
        <v>730</v>
      </c>
      <c r="S3" s="310">
        <f>'Year 4'!B3</f>
        <v>1095</v>
      </c>
      <c r="T3" s="310">
        <f>'Year 5'!B3</f>
        <v>1460</v>
      </c>
      <c r="U3" s="311">
        <f>P3</f>
        <v>0</v>
      </c>
    </row>
    <row r="4" spans="1:21" ht="15.6" thickBot="1" x14ac:dyDescent="0.3">
      <c r="A4" s="651"/>
      <c r="B4" s="651"/>
      <c r="C4" s="651"/>
      <c r="D4" s="651"/>
      <c r="E4" s="651"/>
      <c r="F4" s="651"/>
      <c r="G4" s="651"/>
      <c r="H4" s="651"/>
      <c r="I4" s="651"/>
      <c r="J4" s="651"/>
      <c r="K4" s="651"/>
      <c r="L4" s="651"/>
      <c r="M4" s="651"/>
      <c r="N4" s="312"/>
      <c r="P4" s="310">
        <f>'Year 1'!B4</f>
        <v>364</v>
      </c>
      <c r="Q4" s="310">
        <f>'Year 2'!B4</f>
        <v>729</v>
      </c>
      <c r="R4" s="310">
        <f>'Year 3'!B4</f>
        <v>1094</v>
      </c>
      <c r="S4" s="310">
        <f>'Year 4'!B4</f>
        <v>1459</v>
      </c>
      <c r="T4" s="310">
        <f>'Year 5'!B4</f>
        <v>1824</v>
      </c>
      <c r="U4" s="311">
        <f>T4</f>
        <v>1824</v>
      </c>
    </row>
    <row r="5" spans="1:21" ht="53.4" thickBot="1" x14ac:dyDescent="0.3">
      <c r="A5" s="313" t="s">
        <v>96</v>
      </c>
      <c r="B5" s="314" t="s">
        <v>97</v>
      </c>
      <c r="C5" s="315" t="s">
        <v>98</v>
      </c>
      <c r="D5" s="314" t="s">
        <v>99</v>
      </c>
      <c r="E5" s="314" t="s">
        <v>100</v>
      </c>
      <c r="F5" s="315" t="s">
        <v>101</v>
      </c>
      <c r="G5" s="314" t="s">
        <v>102</v>
      </c>
      <c r="H5" s="315" t="s">
        <v>103</v>
      </c>
      <c r="I5" s="314" t="s">
        <v>104</v>
      </c>
      <c r="J5" s="315" t="s">
        <v>105</v>
      </c>
      <c r="K5" s="316" t="s">
        <v>106</v>
      </c>
      <c r="L5" s="317" t="s">
        <v>107</v>
      </c>
      <c r="M5" s="318" t="s">
        <v>108</v>
      </c>
      <c r="N5" s="312"/>
      <c r="O5" s="312"/>
      <c r="P5" s="328" t="s">
        <v>109</v>
      </c>
      <c r="Q5" s="328" t="s">
        <v>110</v>
      </c>
      <c r="R5" s="328" t="s">
        <v>111</v>
      </c>
      <c r="S5" s="328" t="s">
        <v>112</v>
      </c>
      <c r="T5" s="328" t="s">
        <v>113</v>
      </c>
      <c r="U5" s="328" t="s">
        <v>8</v>
      </c>
    </row>
    <row r="6" spans="1:21" ht="15.6" thickBot="1" x14ac:dyDescent="0.3">
      <c r="A6" s="387"/>
      <c r="B6" s="388">
        <v>0</v>
      </c>
      <c r="C6" s="389">
        <v>0</v>
      </c>
      <c r="D6" s="390">
        <v>0</v>
      </c>
      <c r="E6" s="390">
        <v>0</v>
      </c>
      <c r="F6" s="389"/>
      <c r="G6" s="390">
        <v>0</v>
      </c>
      <c r="H6" s="391">
        <v>0</v>
      </c>
      <c r="I6" s="390">
        <v>0</v>
      </c>
      <c r="J6" s="329">
        <f t="shared" ref="J6:J16" si="0">(C6*SUM((D6+E6)+(F6*G6)+(H6*I6)))+B6</f>
        <v>0</v>
      </c>
      <c r="K6" s="392">
        <v>0</v>
      </c>
      <c r="L6" s="330">
        <f>J6*K6</f>
        <v>0</v>
      </c>
      <c r="M6" s="395"/>
      <c r="N6" s="312"/>
      <c r="O6" s="319" t="s">
        <v>114</v>
      </c>
      <c r="P6" s="331">
        <f>'Year 1'!F77</f>
        <v>0</v>
      </c>
      <c r="Q6" s="331">
        <f>'Year 2'!F77</f>
        <v>0</v>
      </c>
      <c r="R6" s="331">
        <f>'Year 3'!F77</f>
        <v>0</v>
      </c>
      <c r="S6" s="331">
        <f>'Year 4'!F77</f>
        <v>0</v>
      </c>
      <c r="T6" s="331">
        <f>'Year 5'!F77</f>
        <v>0</v>
      </c>
      <c r="U6" s="332">
        <f>SUM(P6:T6)</f>
        <v>0</v>
      </c>
    </row>
    <row r="7" spans="1:21" ht="15.6" thickBot="1" x14ac:dyDescent="0.3">
      <c r="A7" s="387"/>
      <c r="B7" s="388"/>
      <c r="C7" s="389"/>
      <c r="D7" s="390"/>
      <c r="E7" s="390"/>
      <c r="F7" s="389"/>
      <c r="G7" s="390"/>
      <c r="H7" s="391"/>
      <c r="I7" s="390"/>
      <c r="J7" s="329">
        <f t="shared" si="0"/>
        <v>0</v>
      </c>
      <c r="K7" s="392">
        <v>0</v>
      </c>
      <c r="L7" s="330">
        <f t="shared" ref="L7:L14" si="1">J7*K7</f>
        <v>0</v>
      </c>
      <c r="M7" s="395"/>
      <c r="N7" s="312"/>
      <c r="O7" s="319" t="s">
        <v>115</v>
      </c>
      <c r="P7" s="331">
        <f>'Year 1'!F78</f>
        <v>0</v>
      </c>
      <c r="Q7" s="331">
        <f>'Year 2'!F78</f>
        <v>0</v>
      </c>
      <c r="R7" s="331">
        <f>'Year 3'!F78</f>
        <v>0</v>
      </c>
      <c r="S7" s="331">
        <f>'Year 4'!F78</f>
        <v>0</v>
      </c>
      <c r="T7" s="331">
        <f>'Year 5'!F78</f>
        <v>0</v>
      </c>
      <c r="U7" s="332">
        <f t="shared" ref="U7:U8" si="2">SUM(P7:T7)</f>
        <v>0</v>
      </c>
    </row>
    <row r="8" spans="1:21" ht="15.6" thickBot="1" x14ac:dyDescent="0.3">
      <c r="A8" s="387"/>
      <c r="B8" s="388"/>
      <c r="C8" s="389"/>
      <c r="D8" s="390"/>
      <c r="E8" s="390"/>
      <c r="F8" s="389"/>
      <c r="G8" s="390"/>
      <c r="H8" s="391"/>
      <c r="I8" s="390"/>
      <c r="J8" s="329">
        <f t="shared" si="0"/>
        <v>0</v>
      </c>
      <c r="K8" s="392">
        <v>0</v>
      </c>
      <c r="L8" s="330">
        <f t="shared" si="1"/>
        <v>0</v>
      </c>
      <c r="M8" s="395"/>
      <c r="N8" s="312"/>
      <c r="O8" s="319" t="s">
        <v>8</v>
      </c>
      <c r="P8" s="332">
        <f>SUM(P6:P7)</f>
        <v>0</v>
      </c>
      <c r="Q8" s="332">
        <f t="shared" ref="Q8:T8" si="3">SUM(Q6:Q7)</f>
        <v>0</v>
      </c>
      <c r="R8" s="332">
        <f t="shared" si="3"/>
        <v>0</v>
      </c>
      <c r="S8" s="332">
        <f t="shared" si="3"/>
        <v>0</v>
      </c>
      <c r="T8" s="332">
        <f t="shared" si="3"/>
        <v>0</v>
      </c>
      <c r="U8" s="332">
        <f t="shared" si="2"/>
        <v>0</v>
      </c>
    </row>
    <row r="9" spans="1:21" ht="15.6" thickBot="1" x14ac:dyDescent="0.3">
      <c r="A9" s="387"/>
      <c r="B9" s="388"/>
      <c r="C9" s="389"/>
      <c r="D9" s="390"/>
      <c r="E9" s="390"/>
      <c r="F9" s="389"/>
      <c r="G9" s="390"/>
      <c r="H9" s="391"/>
      <c r="I9" s="390"/>
      <c r="J9" s="329">
        <f t="shared" si="0"/>
        <v>0</v>
      </c>
      <c r="K9" s="392">
        <v>0</v>
      </c>
      <c r="L9" s="330">
        <f t="shared" si="1"/>
        <v>0</v>
      </c>
      <c r="M9" s="395"/>
      <c r="N9" s="312"/>
      <c r="O9" s="25"/>
    </row>
    <row r="10" spans="1:21" ht="15.6" thickBot="1" x14ac:dyDescent="0.3">
      <c r="A10" s="387"/>
      <c r="B10" s="388"/>
      <c r="C10" s="389"/>
      <c r="D10" s="390"/>
      <c r="E10" s="390"/>
      <c r="F10" s="389"/>
      <c r="G10" s="390"/>
      <c r="H10" s="391"/>
      <c r="I10" s="390"/>
      <c r="J10" s="329">
        <f t="shared" si="0"/>
        <v>0</v>
      </c>
      <c r="K10" s="392">
        <v>0</v>
      </c>
      <c r="L10" s="330">
        <f t="shared" si="1"/>
        <v>0</v>
      </c>
      <c r="M10" s="395"/>
      <c r="N10" s="312"/>
      <c r="O10" s="652"/>
      <c r="P10" s="384"/>
      <c r="Q10" s="384"/>
      <c r="R10" s="384"/>
      <c r="S10" s="384"/>
      <c r="T10" s="384"/>
      <c r="U10" s="384"/>
    </row>
    <row r="11" spans="1:21" ht="15.6" thickBot="1" x14ac:dyDescent="0.3">
      <c r="A11" s="387"/>
      <c r="B11" s="388"/>
      <c r="C11" s="389"/>
      <c r="D11" s="390"/>
      <c r="E11" s="390"/>
      <c r="F11" s="389"/>
      <c r="G11" s="390"/>
      <c r="H11" s="391"/>
      <c r="I11" s="390"/>
      <c r="J11" s="329">
        <f t="shared" si="0"/>
        <v>0</v>
      </c>
      <c r="K11" s="392">
        <v>0</v>
      </c>
      <c r="L11" s="330">
        <f t="shared" si="1"/>
        <v>0</v>
      </c>
      <c r="M11" s="395"/>
      <c r="N11" s="312"/>
      <c r="O11" s="652"/>
      <c r="P11" s="385"/>
      <c r="Q11" s="385"/>
      <c r="R11" s="385"/>
      <c r="S11" s="385"/>
      <c r="T11" s="385"/>
      <c r="U11" s="385"/>
    </row>
    <row r="12" spans="1:21" ht="15.6" thickBot="1" x14ac:dyDescent="0.3">
      <c r="A12" s="387"/>
      <c r="B12" s="388"/>
      <c r="C12" s="389"/>
      <c r="D12" s="390"/>
      <c r="E12" s="390"/>
      <c r="F12" s="389"/>
      <c r="G12" s="390"/>
      <c r="H12" s="391"/>
      <c r="I12" s="390"/>
      <c r="J12" s="329">
        <f t="shared" si="0"/>
        <v>0</v>
      </c>
      <c r="K12" s="392">
        <v>0</v>
      </c>
      <c r="L12" s="330">
        <f t="shared" si="1"/>
        <v>0</v>
      </c>
      <c r="M12" s="395"/>
      <c r="N12" s="312"/>
      <c r="O12" s="386"/>
      <c r="P12" s="306"/>
      <c r="Q12" s="306"/>
      <c r="R12" s="306"/>
      <c r="S12" s="306"/>
      <c r="T12" s="306"/>
      <c r="U12" s="306"/>
    </row>
    <row r="13" spans="1:21" ht="15.6" thickBot="1" x14ac:dyDescent="0.3">
      <c r="A13" s="387"/>
      <c r="B13" s="388"/>
      <c r="C13" s="389"/>
      <c r="D13" s="390"/>
      <c r="E13" s="390"/>
      <c r="F13" s="389"/>
      <c r="G13" s="390"/>
      <c r="H13" s="391"/>
      <c r="I13" s="390"/>
      <c r="J13" s="329">
        <f t="shared" si="0"/>
        <v>0</v>
      </c>
      <c r="K13" s="392">
        <v>0</v>
      </c>
      <c r="L13" s="330">
        <f t="shared" si="1"/>
        <v>0</v>
      </c>
      <c r="M13" s="395"/>
      <c r="N13" s="312"/>
      <c r="O13" s="652"/>
      <c r="P13" s="384"/>
      <c r="Q13" s="384"/>
      <c r="R13" s="384"/>
      <c r="S13" s="384"/>
      <c r="T13" s="384"/>
      <c r="U13" s="384"/>
    </row>
    <row r="14" spans="1:21" ht="15.6" thickBot="1" x14ac:dyDescent="0.3">
      <c r="A14" s="387"/>
      <c r="B14" s="388"/>
      <c r="C14" s="389"/>
      <c r="D14" s="390"/>
      <c r="E14" s="390"/>
      <c r="F14" s="389"/>
      <c r="G14" s="390"/>
      <c r="H14" s="391"/>
      <c r="I14" s="390"/>
      <c r="J14" s="329">
        <f t="shared" si="0"/>
        <v>0</v>
      </c>
      <c r="K14" s="392">
        <v>0</v>
      </c>
      <c r="L14" s="330">
        <f t="shared" si="1"/>
        <v>0</v>
      </c>
      <c r="M14" s="395"/>
      <c r="N14" s="312"/>
      <c r="O14" s="652"/>
      <c r="P14" s="385"/>
      <c r="Q14" s="385"/>
      <c r="R14" s="385"/>
      <c r="S14" s="385"/>
      <c r="T14" s="385"/>
      <c r="U14" s="385"/>
    </row>
    <row r="15" spans="1:21" ht="15" x14ac:dyDescent="0.25">
      <c r="A15" s="387"/>
      <c r="B15" s="388"/>
      <c r="C15" s="389"/>
      <c r="D15" s="390"/>
      <c r="E15" s="390"/>
      <c r="F15" s="389"/>
      <c r="G15" s="390"/>
      <c r="H15" s="391"/>
      <c r="I15" s="390"/>
      <c r="J15" s="329">
        <f t="shared" si="0"/>
        <v>0</v>
      </c>
      <c r="K15" s="393">
        <v>0</v>
      </c>
      <c r="L15" s="330">
        <f>J15*K15</f>
        <v>0</v>
      </c>
      <c r="M15" s="395"/>
      <c r="N15" s="312"/>
      <c r="O15" s="386"/>
      <c r="P15" s="306"/>
      <c r="Q15" s="306"/>
      <c r="R15" s="306"/>
      <c r="S15" s="306"/>
      <c r="T15" s="306"/>
      <c r="U15" s="306"/>
    </row>
    <row r="16" spans="1:21" ht="15.6" thickBot="1" x14ac:dyDescent="0.3">
      <c r="A16" s="387"/>
      <c r="B16" s="388"/>
      <c r="C16" s="389"/>
      <c r="D16" s="390"/>
      <c r="E16" s="390"/>
      <c r="F16" s="389"/>
      <c r="G16" s="390"/>
      <c r="H16" s="391"/>
      <c r="I16" s="390"/>
      <c r="J16" s="329">
        <f t="shared" si="0"/>
        <v>0</v>
      </c>
      <c r="K16" s="394">
        <v>0</v>
      </c>
      <c r="L16" s="333">
        <f t="shared" ref="L16" si="4">J16*K16</f>
        <v>0</v>
      </c>
      <c r="M16" s="396"/>
      <c r="N16" s="312"/>
      <c r="O16" s="652"/>
      <c r="P16" s="384"/>
      <c r="Q16" s="384"/>
      <c r="R16" s="384"/>
      <c r="S16" s="384"/>
      <c r="T16" s="384"/>
      <c r="U16" s="384"/>
    </row>
    <row r="17" spans="1:21" ht="15.6" thickBot="1" x14ac:dyDescent="0.3">
      <c r="A17" s="334"/>
      <c r="B17" s="334"/>
      <c r="C17" s="335"/>
      <c r="D17" s="335"/>
      <c r="E17" s="335"/>
      <c r="F17" s="335"/>
      <c r="G17" s="335"/>
      <c r="H17" s="335"/>
      <c r="I17" s="335"/>
      <c r="J17" s="653" t="s">
        <v>8</v>
      </c>
      <c r="K17" s="654"/>
      <c r="L17" s="336">
        <f>SUM(L6:L16)</f>
        <v>0</v>
      </c>
      <c r="M17" s="334"/>
      <c r="N17" s="312"/>
      <c r="O17" s="652"/>
      <c r="P17" s="385"/>
      <c r="Q17" s="385"/>
      <c r="R17" s="385"/>
      <c r="S17" s="385"/>
      <c r="T17" s="385"/>
      <c r="U17" s="385"/>
    </row>
    <row r="18" spans="1:21" ht="15.75" customHeight="1" x14ac:dyDescent="0.25">
      <c r="A18" s="312"/>
      <c r="B18" s="312"/>
      <c r="C18" s="312"/>
      <c r="D18" s="312"/>
      <c r="E18" s="312"/>
      <c r="F18" s="312"/>
      <c r="G18" s="312"/>
      <c r="H18" s="312"/>
      <c r="I18" s="312"/>
      <c r="J18" s="312"/>
      <c r="K18" s="312"/>
      <c r="L18" s="312"/>
      <c r="M18" s="312"/>
      <c r="N18" s="312"/>
      <c r="O18" s="52"/>
    </row>
    <row r="19" spans="1:21" ht="15" x14ac:dyDescent="0.25">
      <c r="A19" s="312"/>
      <c r="B19" s="312"/>
      <c r="C19" s="312"/>
      <c r="D19" s="312"/>
      <c r="E19" s="312"/>
      <c r="F19" s="312"/>
      <c r="G19" s="312"/>
      <c r="H19" s="312"/>
      <c r="I19" s="312"/>
      <c r="J19" s="312"/>
      <c r="K19" s="312"/>
      <c r="L19" s="312"/>
      <c r="M19" s="312"/>
      <c r="N19" s="312"/>
    </row>
    <row r="20" spans="1:21" ht="14.4" thickBot="1" x14ac:dyDescent="0.3">
      <c r="A20" s="651"/>
      <c r="B20" s="651"/>
      <c r="C20" s="651"/>
      <c r="D20" s="651"/>
      <c r="E20" s="651"/>
      <c r="F20" s="651"/>
      <c r="G20" s="651"/>
      <c r="H20" s="651"/>
      <c r="I20" s="651"/>
      <c r="J20" s="651"/>
    </row>
    <row r="21" spans="1:21" x14ac:dyDescent="0.25">
      <c r="A21" s="641" t="s">
        <v>185</v>
      </c>
      <c r="B21" s="642"/>
      <c r="C21" s="642"/>
      <c r="D21" s="642"/>
      <c r="E21" s="642"/>
      <c r="F21" s="642"/>
      <c r="G21" s="642"/>
      <c r="H21" s="642"/>
      <c r="I21" s="642"/>
      <c r="J21" s="643"/>
    </row>
    <row r="22" spans="1:21" x14ac:dyDescent="0.25">
      <c r="A22" s="644"/>
      <c r="B22" s="645"/>
      <c r="C22" s="645"/>
      <c r="D22" s="645"/>
      <c r="E22" s="645"/>
      <c r="F22" s="645"/>
      <c r="G22" s="645"/>
      <c r="H22" s="645"/>
      <c r="I22" s="645"/>
      <c r="J22" s="646"/>
    </row>
    <row r="23" spans="1:21" x14ac:dyDescent="0.25">
      <c r="A23" s="644"/>
      <c r="B23" s="645"/>
      <c r="C23" s="645"/>
      <c r="D23" s="645"/>
      <c r="E23" s="645"/>
      <c r="F23" s="645"/>
      <c r="G23" s="645"/>
      <c r="H23" s="645"/>
      <c r="I23" s="645"/>
      <c r="J23" s="646"/>
    </row>
    <row r="24" spans="1:21" x14ac:dyDescent="0.25">
      <c r="A24" s="644"/>
      <c r="B24" s="645"/>
      <c r="C24" s="645"/>
      <c r="D24" s="645"/>
      <c r="E24" s="645"/>
      <c r="F24" s="645"/>
      <c r="G24" s="645"/>
      <c r="H24" s="645"/>
      <c r="I24" s="645"/>
      <c r="J24" s="646"/>
    </row>
    <row r="25" spans="1:21" x14ac:dyDescent="0.25">
      <c r="A25" s="644"/>
      <c r="B25" s="645"/>
      <c r="C25" s="645"/>
      <c r="D25" s="645"/>
      <c r="E25" s="645"/>
      <c r="F25" s="645"/>
      <c r="G25" s="645"/>
      <c r="H25" s="645"/>
      <c r="I25" s="645"/>
      <c r="J25" s="646"/>
    </row>
    <row r="26" spans="1:21" x14ac:dyDescent="0.25">
      <c r="A26" s="644"/>
      <c r="B26" s="645"/>
      <c r="C26" s="645"/>
      <c r="D26" s="645"/>
      <c r="E26" s="645"/>
      <c r="F26" s="645"/>
      <c r="G26" s="645"/>
      <c r="H26" s="645"/>
      <c r="I26" s="645"/>
      <c r="J26" s="646"/>
    </row>
    <row r="27" spans="1:21" x14ac:dyDescent="0.25">
      <c r="A27" s="644"/>
      <c r="B27" s="645"/>
      <c r="C27" s="645"/>
      <c r="D27" s="645"/>
      <c r="E27" s="645"/>
      <c r="F27" s="645"/>
      <c r="G27" s="645"/>
      <c r="H27" s="645"/>
      <c r="I27" s="645"/>
      <c r="J27" s="646"/>
    </row>
    <row r="28" spans="1:21" x14ac:dyDescent="0.25">
      <c r="A28" s="644"/>
      <c r="B28" s="645"/>
      <c r="C28" s="645"/>
      <c r="D28" s="645"/>
      <c r="E28" s="645"/>
      <c r="F28" s="645"/>
      <c r="G28" s="645"/>
      <c r="H28" s="645"/>
      <c r="I28" s="645"/>
      <c r="J28" s="646"/>
    </row>
    <row r="29" spans="1:21" ht="47.25" customHeight="1" thickBot="1" x14ac:dyDescent="0.3">
      <c r="A29" s="647"/>
      <c r="B29" s="648"/>
      <c r="C29" s="648"/>
      <c r="D29" s="648"/>
      <c r="E29" s="648"/>
      <c r="F29" s="648"/>
      <c r="G29" s="648"/>
      <c r="H29" s="648"/>
      <c r="I29" s="648"/>
      <c r="J29" s="649"/>
    </row>
  </sheetData>
  <sheetProtection algorithmName="SHA-512" hashValue="YM+IqyKu9TRalQPLGGkJecdpIbghrvRzoaRXsw43jDeGj/vBrAK1MFUFENFYaCgo6+mkx5qhufsFy7+uTH3LaA==" saltValue="ydLDL0HMWDs8DGHUcDw8VA==" spinCount="100000" sheet="1" objects="1" scenarios="1" selectLockedCells="1"/>
  <mergeCells count="8">
    <mergeCell ref="A21:J29"/>
    <mergeCell ref="A1:M2"/>
    <mergeCell ref="A3:M4"/>
    <mergeCell ref="O10:O11"/>
    <mergeCell ref="O13:O14"/>
    <mergeCell ref="O16:O17"/>
    <mergeCell ref="J17:K17"/>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Year 1</vt:lpstr>
      <vt:lpstr>Year 2</vt:lpstr>
      <vt:lpstr>Year 3</vt:lpstr>
      <vt:lpstr>Year 4</vt:lpstr>
      <vt:lpstr>Year 5</vt:lpstr>
      <vt:lpstr>Project Totals</vt:lpstr>
      <vt:lpstr>Salary Calculator</vt:lpstr>
      <vt:lpstr>Travel Calculator</vt:lpstr>
      <vt:lpstr>'Project Totals'!Print_Area</vt:lpstr>
    </vt:vector>
  </TitlesOfParts>
  <Company>Coastal Carolina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Cassavaugh</dc:creator>
  <cp:lastModifiedBy>Stephanie Cassavaugh</cp:lastModifiedBy>
  <cp:lastPrinted>2020-03-04T22:15:12Z</cp:lastPrinted>
  <dcterms:created xsi:type="dcterms:W3CDTF">2020-03-04T16:22:53Z</dcterms:created>
  <dcterms:modified xsi:type="dcterms:W3CDTF">2024-04-03T17:21:39Z</dcterms:modified>
</cp:coreProperties>
</file>